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M:\Payroll\"/>
    </mc:Choice>
  </mc:AlternateContent>
  <xr:revisionPtr revIDLastSave="0" documentId="13_ncr:1_{5F24B99D-DB6A-428B-9636-B0B8F6F49199}" xr6:coauthVersionLast="47" xr6:coauthVersionMax="47" xr10:uidLastSave="{00000000-0000-0000-0000-000000000000}"/>
  <bookViews>
    <workbookView xWindow="28680" yWindow="-120" windowWidth="51840" windowHeight="21240" xr2:uid="{00000000-000D-0000-FFFF-FFFF00000000}"/>
  </bookViews>
  <sheets>
    <sheet name="Work Study" sheetId="1" r:id="rId1"/>
    <sheet name="Weekly_hmm" sheetId="15" state="hidden" r:id="rId2"/>
    <sheet name="©" sheetId="13" state="hidden" r:id="rId3"/>
  </sheets>
  <definedNames>
    <definedName name="_xlnm.Print_Area" localSheetId="1">Weekly_hmm!$A$1:$K$28</definedName>
    <definedName name="_xlnm.Print_Area" localSheetId="0">'Work Study'!$B$2:$J$37</definedName>
    <definedName name="valuevx">42.314159</definedName>
    <definedName name="vertex42_copyright" hidden="1">"© 2010-2014 Vertex42 LLC"</definedName>
    <definedName name="vertex42_id" hidden="1">"time-card-calculator.xlsx"</definedName>
    <definedName name="vertex42_title" hidden="1">"Time Card Calculator"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  <c r="J25" i="1"/>
  <c r="J24" i="1"/>
  <c r="J23" i="1"/>
  <c r="J22" i="1"/>
  <c r="B15" i="1" l="1"/>
  <c r="J28" i="1" l="1"/>
  <c r="J27" i="1"/>
  <c r="M3" i="1" l="1"/>
  <c r="H21" i="15" l="1"/>
  <c r="K20" i="15"/>
  <c r="K22" i="15" s="1"/>
  <c r="J20" i="15"/>
  <c r="J22" i="15" s="1"/>
  <c r="I20" i="15"/>
  <c r="I22" i="15" s="1"/>
  <c r="F14" i="15"/>
  <c r="F15" i="15"/>
  <c r="F16" i="15"/>
  <c r="F17" i="15"/>
  <c r="F18" i="15"/>
  <c r="F19" i="15"/>
  <c r="F13" i="15"/>
  <c r="A13" i="15"/>
  <c r="A14" i="15" s="1"/>
  <c r="A15" i="15" s="1"/>
  <c r="A16" i="15" s="1"/>
  <c r="A17" i="15" s="1"/>
  <c r="A18" i="15" s="1"/>
  <c r="A19" i="15" s="1"/>
  <c r="W8" i="15"/>
  <c r="W6" i="15"/>
  <c r="M2" i="15"/>
  <c r="H13" i="15" l="1"/>
  <c r="G13" i="15" s="1"/>
  <c r="S9" i="15"/>
  <c r="O9" i="15"/>
  <c r="S8" i="15"/>
  <c r="O8" i="15"/>
  <c r="R7" i="15"/>
  <c r="N7" i="15"/>
  <c r="Q6" i="15"/>
  <c r="M6" i="15"/>
  <c r="Q5" i="15"/>
  <c r="M5" i="15"/>
  <c r="P4" i="15"/>
  <c r="Q9" i="15"/>
  <c r="Q8" i="15"/>
  <c r="M8" i="15"/>
  <c r="P7" i="15"/>
  <c r="O5" i="15"/>
  <c r="N4" i="15"/>
  <c r="R9" i="15"/>
  <c r="N9" i="15"/>
  <c r="R8" i="15"/>
  <c r="N8" i="15"/>
  <c r="Q7" i="15"/>
  <c r="M7" i="15"/>
  <c r="P6" i="15"/>
  <c r="P5" i="15"/>
  <c r="S4" i="15"/>
  <c r="O4" i="15"/>
  <c r="M9" i="15"/>
  <c r="S6" i="15"/>
  <c r="S5" i="15"/>
  <c r="P9" i="15"/>
  <c r="P8" i="15"/>
  <c r="S7" i="15"/>
  <c r="O7" i="15"/>
  <c r="R6" i="15"/>
  <c r="N6" i="15"/>
  <c r="R5" i="15"/>
  <c r="N5" i="15"/>
  <c r="Q4" i="15"/>
  <c r="M4" i="15"/>
  <c r="O6" i="15"/>
  <c r="R4" i="15"/>
  <c r="J16" i="1"/>
  <c r="J17" i="1"/>
  <c r="J18" i="1"/>
  <c r="J19" i="1"/>
  <c r="J20" i="1"/>
  <c r="J21" i="1"/>
  <c r="J15" i="1"/>
  <c r="W8" i="1"/>
  <c r="J29" i="1" l="1"/>
  <c r="H14" i="15"/>
  <c r="M7" i="1"/>
  <c r="Q7" i="1"/>
  <c r="N8" i="1"/>
  <c r="R8" i="1"/>
  <c r="O10" i="1"/>
  <c r="S10" i="1"/>
  <c r="P11" i="1"/>
  <c r="M13" i="1"/>
  <c r="Q13" i="1"/>
  <c r="R7" i="1"/>
  <c r="O8" i="1"/>
  <c r="S8" i="1"/>
  <c r="P10" i="1"/>
  <c r="M11" i="1"/>
  <c r="Q11" i="1"/>
  <c r="N13" i="1"/>
  <c r="R13" i="1"/>
  <c r="S7" i="1"/>
  <c r="P8" i="1"/>
  <c r="M10" i="1"/>
  <c r="Q10" i="1"/>
  <c r="N11" i="1"/>
  <c r="R11" i="1"/>
  <c r="O13" i="1"/>
  <c r="S13" i="1"/>
  <c r="N7" i="1"/>
  <c r="O7" i="1"/>
  <c r="P7" i="1"/>
  <c r="M8" i="1"/>
  <c r="Q8" i="1"/>
  <c r="N10" i="1"/>
  <c r="R10" i="1"/>
  <c r="O11" i="1"/>
  <c r="S11" i="1"/>
  <c r="P13" i="1"/>
  <c r="M5" i="1"/>
  <c r="N5" i="1"/>
  <c r="R5" i="1"/>
  <c r="O5" i="1"/>
  <c r="S5" i="1"/>
  <c r="P5" i="1"/>
  <c r="Q5" i="1"/>
  <c r="B16" i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G14" i="15" l="1"/>
  <c r="H15" i="15"/>
  <c r="G15" i="15" l="1"/>
  <c r="H16" i="15"/>
  <c r="G16" i="15" s="1"/>
  <c r="H17" i="15" l="1"/>
  <c r="G17" i="15" s="1"/>
  <c r="H18" i="15" s="1"/>
  <c r="G18" i="15" l="1"/>
  <c r="H19" i="15" l="1"/>
  <c r="G19" i="15" l="1"/>
  <c r="H20" i="15"/>
  <c r="H22" i="15" l="1"/>
  <c r="G20" i="15"/>
  <c r="G22" i="15" l="1"/>
  <c r="J25" i="15" s="1"/>
</calcChain>
</file>

<file path=xl/sharedStrings.xml><?xml version="1.0" encoding="utf-8"?>
<sst xmlns="http://schemas.openxmlformats.org/spreadsheetml/2006/main" count="118" uniqueCount="73">
  <si>
    <t>Date</t>
  </si>
  <si>
    <t>Employee Name:</t>
  </si>
  <si>
    <t>Manager Name:</t>
  </si>
  <si>
    <t>Week Starting:</t>
  </si>
  <si>
    <t>Employee Signature</t>
  </si>
  <si>
    <t>Manager Signature</t>
  </si>
  <si>
    <t>Day of Week</t>
  </si>
  <si>
    <t>Time
In</t>
  </si>
  <si>
    <t>Time
Out</t>
  </si>
  <si>
    <t>Total
Hrs</t>
  </si>
  <si>
    <t>[Company Name]</t>
  </si>
  <si>
    <t>[Address 1]</t>
  </si>
  <si>
    <t>[Address 2]</t>
  </si>
  <si>
    <t>[City, State  ZIP]</t>
  </si>
  <si>
    <t>Total Hrs:</t>
  </si>
  <si>
    <t>[Phone]</t>
  </si>
  <si>
    <t>[42]</t>
  </si>
  <si>
    <t>Rate/Hr:</t>
  </si>
  <si>
    <t>Total [h]:mm</t>
  </si>
  <si>
    <t>Su</t>
  </si>
  <si>
    <t>M</t>
  </si>
  <si>
    <t>Tu</t>
  </si>
  <si>
    <t>W</t>
  </si>
  <si>
    <t>Th</t>
  </si>
  <si>
    <t>F</t>
  </si>
  <si>
    <t>Sa</t>
  </si>
  <si>
    <t>Total Pay:</t>
  </si>
  <si>
    <t>Grand Total Pay:</t>
  </si>
  <si>
    <t>Overtime Options</t>
  </si>
  <si>
    <t>Hrs</t>
  </si>
  <si>
    <t>Options</t>
  </si>
  <si>
    <t>Weekly Time Card</t>
  </si>
  <si>
    <t>© 2010-2014 Vertex42 LLC</t>
  </si>
  <si>
    <t>to the right of the calendar above</t>
  </si>
  <si>
    <r>
      <t xml:space="preserve">Breaks
</t>
    </r>
    <r>
      <rPr>
        <sz val="8"/>
        <color indexed="9"/>
        <rFont val="Arial"/>
        <family val="1"/>
        <scheme val="major"/>
      </rPr>
      <t>(minutes)</t>
    </r>
  </si>
  <si>
    <t>By Vertex42.com</t>
  </si>
  <si>
    <t>This spreadsheet, including all worksheets and associated content is considered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</si>
  <si>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</si>
  <si>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</si>
  <si>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See License Agreement</t>
  </si>
  <si>
    <r>
      <rPr>
        <b/>
        <sz val="11"/>
        <color theme="1"/>
        <rFont val="Arial"/>
        <family val="2"/>
      </rPr>
      <t>Do not delete this worksheet.</t>
    </r>
    <r>
      <rPr>
        <sz val="11"/>
        <rFont val="Arial"/>
        <family val="2"/>
      </rPr>
      <t xml:space="preserve"> If necessary, you may hide it by right-clicking on the tab and selecting Hide.</t>
    </r>
  </si>
  <si>
    <t>Time Card Calculator</t>
  </si>
  <si>
    <t>for hours worked (not Sick, Holiday, etc.)</t>
  </si>
  <si>
    <t>• Time In / Time Out should only be recorded</t>
  </si>
  <si>
    <t>• Remember to update the Overtime Options</t>
  </si>
  <si>
    <t xml:space="preserve">Daily </t>
  </si>
  <si>
    <t xml:space="preserve">After </t>
  </si>
  <si>
    <t xml:space="preserve">Weekly </t>
  </si>
  <si>
    <t>Yes</t>
  </si>
  <si>
    <t>No</t>
  </si>
  <si>
    <t>← Delete or hide this row if you do not want to show it</t>
  </si>
  <si>
    <t>Total Hrs is rounded to the nearest minute.</t>
  </si>
  <si>
    <t>• You can control rounding via the times you enter.</t>
  </si>
  <si>
    <t>• You can hide (but do not delete) columns M through W</t>
  </si>
  <si>
    <t>Instructions and Notes</t>
  </si>
  <si>
    <t xml:space="preserve">Month </t>
  </si>
  <si>
    <t>• This version displays hours in [h]:mm format</t>
  </si>
  <si>
    <r>
      <t xml:space="preserve">Total
</t>
    </r>
    <r>
      <rPr>
        <sz val="8"/>
        <color indexed="9"/>
        <rFont val="Arial"/>
        <family val="2"/>
        <scheme val="major"/>
      </rPr>
      <t>[h]:mm</t>
    </r>
  </si>
  <si>
    <r>
      <t>Regular</t>
    </r>
    <r>
      <rPr>
        <sz val="10"/>
        <color indexed="9"/>
        <rFont val="Arial"/>
        <family val="1"/>
        <scheme val="major"/>
      </rPr>
      <t xml:space="preserve">
</t>
    </r>
    <r>
      <rPr>
        <sz val="8"/>
        <color indexed="9"/>
        <rFont val="Arial"/>
        <family val="2"/>
        <scheme val="major"/>
      </rPr>
      <t>[h]:mm</t>
    </r>
  </si>
  <si>
    <r>
      <t>Overtime</t>
    </r>
    <r>
      <rPr>
        <sz val="10"/>
        <color indexed="9"/>
        <rFont val="Arial"/>
        <family val="1"/>
        <scheme val="major"/>
      </rPr>
      <t xml:space="preserve">
</t>
    </r>
    <r>
      <rPr>
        <sz val="8"/>
        <color indexed="9"/>
        <rFont val="Arial"/>
        <family val="2"/>
        <scheme val="major"/>
      </rPr>
      <t>[h]:mm</t>
    </r>
  </si>
  <si>
    <r>
      <t xml:space="preserve">Sick
</t>
    </r>
    <r>
      <rPr>
        <sz val="8"/>
        <color indexed="9"/>
        <rFont val="Arial"/>
        <family val="2"/>
        <scheme val="major"/>
      </rPr>
      <t>[h]:mm</t>
    </r>
  </si>
  <si>
    <r>
      <t xml:space="preserve">Holiday
</t>
    </r>
    <r>
      <rPr>
        <sz val="8"/>
        <color indexed="9"/>
        <rFont val="Arial"/>
        <family val="2"/>
        <scheme val="major"/>
      </rPr>
      <t>[h]:mm</t>
    </r>
  </si>
  <si>
    <r>
      <t xml:space="preserve">Vacation
</t>
    </r>
    <r>
      <rPr>
        <sz val="8"/>
        <color indexed="9"/>
        <rFont val="Arial"/>
        <family val="2"/>
        <scheme val="major"/>
      </rPr>
      <t>[h]:mm</t>
    </r>
  </si>
  <si>
    <t xml:space="preserve">Year </t>
  </si>
  <si>
    <t>https://www.vertex42.com/ExcelTemplates/time-card-calculator.html</t>
  </si>
  <si>
    <t>https://www.vertex42.com/licensing/EULA_privateuse.html</t>
  </si>
  <si>
    <t>Department:</t>
  </si>
  <si>
    <t>M#</t>
  </si>
  <si>
    <t xml:space="preserve">Position # </t>
  </si>
  <si>
    <t>Payperiod Starting:</t>
  </si>
  <si>
    <t>For Payroll Use</t>
  </si>
  <si>
    <r>
      <t xml:space="preserve">Breaks
</t>
    </r>
    <r>
      <rPr>
        <sz val="14"/>
        <color indexed="9"/>
        <rFont val="Tahoma"/>
        <family val="2"/>
      </rPr>
      <t>(minutes)</t>
    </r>
  </si>
  <si>
    <t>Work Study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</si>
</sst>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\ AM/PM;@"/>
    <numFmt numFmtId="165" formatCode="ddd\ m/d"/>
    <numFmt numFmtId="166" formatCode="d"/>
    <numFmt numFmtId="167" formatCode="[h]:mm"/>
    <numFmt numFmtId="168" formatCode="mmmm\ yyyy"/>
  </numFmts>
  <fonts count="65" x14ac:knownFonts="1">
    <font>
      <sz val="10"/>
      <name val="Trebuchet MS"/>
      <family val="2"/>
    </font>
    <font>
      <sz val="10"/>
      <name val="Verdana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Tahoma"/>
      <family val="2"/>
    </font>
    <font>
      <sz val="8"/>
      <name val="Trebuchet MS"/>
      <family val="2"/>
    </font>
    <font>
      <sz val="10"/>
      <color indexed="22"/>
      <name val="Trebuchet MS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0"/>
      <color theme="4" tint="-0.249977111117893"/>
      <name val="Trebuchet MS"/>
      <family val="2"/>
    </font>
    <font>
      <sz val="10"/>
      <name val="Trebuchet MS"/>
      <family val="2"/>
      <scheme val="minor"/>
    </font>
    <font>
      <b/>
      <sz val="11"/>
      <name val="Trebuchet MS"/>
      <family val="2"/>
      <scheme val="minor"/>
    </font>
    <font>
      <b/>
      <sz val="10"/>
      <name val="Trebuchet MS"/>
      <family val="2"/>
      <scheme val="minor"/>
    </font>
    <font>
      <sz val="1"/>
      <color indexed="9"/>
      <name val="Trebuchet MS"/>
      <family val="2"/>
      <scheme val="minor"/>
    </font>
    <font>
      <b/>
      <sz val="12"/>
      <name val="Trebuchet MS"/>
      <family val="2"/>
      <scheme val="minor"/>
    </font>
    <font>
      <sz val="10"/>
      <color indexed="9"/>
      <name val="Arial"/>
      <family val="1"/>
      <scheme val="major"/>
    </font>
    <font>
      <b/>
      <sz val="10"/>
      <color indexed="9"/>
      <name val="Arial"/>
      <family val="1"/>
      <scheme val="major"/>
    </font>
    <font>
      <sz val="8"/>
      <color indexed="9"/>
      <name val="Arial"/>
      <family val="1"/>
      <scheme val="major"/>
    </font>
    <font>
      <sz val="16"/>
      <name val="Arial"/>
      <family val="1"/>
      <scheme val="major"/>
    </font>
    <font>
      <b/>
      <sz val="12"/>
      <color indexed="9"/>
      <name val="Arial"/>
      <family val="2"/>
      <scheme val="major"/>
    </font>
    <font>
      <sz val="10"/>
      <name val="Arial"/>
      <family val="2"/>
      <scheme val="major"/>
    </font>
    <font>
      <sz val="18"/>
      <color theme="4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22"/>
      <color theme="4" tint="-0.249977111117893"/>
      <name val="Arial"/>
      <family val="1"/>
      <scheme val="major"/>
    </font>
    <font>
      <b/>
      <sz val="10"/>
      <color theme="4" tint="-0.249977111117893"/>
      <name val="Arial"/>
      <family val="2"/>
      <scheme val="major"/>
    </font>
    <font>
      <b/>
      <sz val="11"/>
      <color theme="4" tint="-0.249977111117893"/>
      <name val="Trebuchet MS"/>
      <family val="2"/>
    </font>
    <font>
      <sz val="8"/>
      <color indexed="9"/>
      <name val="Arial"/>
      <family val="2"/>
      <scheme val="major"/>
    </font>
    <font>
      <b/>
      <sz val="10"/>
      <color theme="4" tint="-0.499984740745262"/>
      <name val="Trebuchet MS"/>
      <family val="2"/>
    </font>
    <font>
      <sz val="10"/>
      <color theme="4"/>
      <name val="Trebuchet MS"/>
      <family val="2"/>
    </font>
    <font>
      <sz val="12"/>
      <name val="Palatino Linotype"/>
      <family val="1"/>
    </font>
    <font>
      <sz val="14"/>
      <name val="Comic Sans MS"/>
      <family val="4"/>
    </font>
    <font>
      <sz val="14"/>
      <color indexed="9"/>
      <name val="Comic Sans MS"/>
      <family val="4"/>
    </font>
    <font>
      <sz val="10"/>
      <name val="Comic Sans MS"/>
      <family val="4"/>
    </font>
    <font>
      <sz val="12"/>
      <name val="Comic Sans MS"/>
      <family val="4"/>
    </font>
    <font>
      <b/>
      <sz val="22"/>
      <name val="Tahoma"/>
      <family val="2"/>
    </font>
    <font>
      <sz val="22"/>
      <name val="Tahoma"/>
      <family val="2"/>
    </font>
    <font>
      <sz val="22"/>
      <color theme="4" tint="-0.249977111117893"/>
      <name val="Tahoma"/>
      <family val="2"/>
    </font>
    <font>
      <sz val="18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sz val="14"/>
      <name val="Tahoma"/>
      <family val="2"/>
    </font>
    <font>
      <b/>
      <sz val="14"/>
      <name val="Tahoma"/>
      <family val="2"/>
    </font>
    <font>
      <sz val="14"/>
      <color indexed="9"/>
      <name val="Tahoma"/>
      <family val="2"/>
    </font>
    <font>
      <b/>
      <sz val="14"/>
      <color indexed="9"/>
      <name val="Tahoma"/>
      <family val="2"/>
    </font>
    <font>
      <b/>
      <sz val="14"/>
      <color rgb="FFFF0000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8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1" applyNumberFormat="0" applyAlignment="0" applyProtection="0"/>
    <xf numFmtId="0" fontId="11" fillId="18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19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7" fillId="11" borderId="1" applyNumberFormat="0" applyAlignment="0" applyProtection="0"/>
    <xf numFmtId="0" fontId="18" fillId="0" borderId="6" applyNumberFormat="0" applyFill="0" applyAlignment="0" applyProtection="0"/>
    <xf numFmtId="0" fontId="19" fillId="5" borderId="0" applyNumberFormat="0" applyBorder="0" applyAlignment="0" applyProtection="0"/>
    <xf numFmtId="0" fontId="20" fillId="5" borderId="7" applyNumberFormat="0" applyFont="0" applyAlignment="0" applyProtection="0"/>
    <xf numFmtId="0" fontId="21" fillId="1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</cellStyleXfs>
  <cellXfs count="151">
    <xf numFmtId="0" fontId="0" fillId="0" borderId="0" xfId="0"/>
    <xf numFmtId="0" fontId="4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Protection="1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/>
    <xf numFmtId="0" fontId="28" fillId="0" borderId="0" xfId="0" applyFont="1" applyAlignment="1" applyProtection="1"/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top"/>
    </xf>
    <xf numFmtId="0" fontId="29" fillId="0" borderId="0" xfId="0" applyFont="1" applyProtection="1"/>
    <xf numFmtId="0" fontId="29" fillId="0" borderId="0" xfId="0" applyFont="1" applyAlignment="1" applyProtection="1">
      <alignment vertical="center"/>
      <protection locked="0"/>
    </xf>
    <xf numFmtId="0" fontId="29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horizontal="right" vertical="center"/>
    </xf>
    <xf numFmtId="165" fontId="31" fillId="21" borderId="0" xfId="0" applyNumberFormat="1" applyFont="1" applyFill="1" applyAlignment="1" applyProtection="1">
      <alignment horizontal="left" vertical="center"/>
    </xf>
    <xf numFmtId="164" fontId="29" fillId="0" borderId="14" xfId="0" applyNumberFormat="1" applyFont="1" applyFill="1" applyBorder="1" applyAlignment="1" applyProtection="1">
      <alignment horizontal="center" vertical="center"/>
      <protection locked="0"/>
    </xf>
    <xf numFmtId="0" fontId="29" fillId="0" borderId="14" xfId="0" applyNumberFormat="1" applyFont="1" applyFill="1" applyBorder="1" applyAlignment="1" applyProtection="1">
      <alignment horizontal="center" vertical="center"/>
      <protection locked="0"/>
    </xf>
    <xf numFmtId="43" fontId="29" fillId="0" borderId="14" xfId="28" applyNumberFormat="1" applyFont="1" applyBorder="1" applyAlignment="1" applyProtection="1">
      <alignment horizontal="right" vertical="center"/>
      <protection locked="0"/>
    </xf>
    <xf numFmtId="43" fontId="29" fillId="0" borderId="14" xfId="28" applyNumberFormat="1" applyFont="1" applyBorder="1" applyAlignment="1" applyProtection="1">
      <alignment horizontal="right" vertical="center"/>
    </xf>
    <xf numFmtId="0" fontId="29" fillId="0" borderId="13" xfId="0" applyFont="1" applyBorder="1" applyAlignment="1" applyProtection="1"/>
    <xf numFmtId="0" fontId="31" fillId="0" borderId="0" xfId="0" applyFont="1" applyAlignment="1" applyProtection="1">
      <alignment horizontal="right" vertical="center"/>
    </xf>
    <xf numFmtId="0" fontId="34" fillId="23" borderId="10" xfId="0" applyFont="1" applyFill="1" applyBorder="1" applyAlignment="1" applyProtection="1">
      <alignment horizontal="center" vertical="center" wrapText="1"/>
    </xf>
    <xf numFmtId="0" fontId="35" fillId="23" borderId="10" xfId="0" applyFont="1" applyFill="1" applyBorder="1" applyAlignment="1" applyProtection="1">
      <alignment horizontal="center" vertical="center" wrapText="1"/>
    </xf>
    <xf numFmtId="0" fontId="0" fillId="0" borderId="0" xfId="0" applyFont="1" applyProtection="1"/>
    <xf numFmtId="166" fontId="0" fillId="0" borderId="7" xfId="0" applyNumberFormat="1" applyFon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0" fillId="20" borderId="0" xfId="0" applyFont="1" applyFill="1" applyAlignment="1" applyProtection="1">
      <alignment horizontal="center"/>
    </xf>
    <xf numFmtId="0" fontId="0" fillId="21" borderId="0" xfId="0" applyFont="1" applyFill="1" applyAlignment="1" applyProtection="1">
      <alignment horizontal="center" vertical="center"/>
    </xf>
    <xf numFmtId="0" fontId="39" fillId="21" borderId="11" xfId="0" applyFont="1" applyFill="1" applyBorder="1" applyAlignment="1" applyProtection="1">
      <alignment horizontal="center"/>
    </xf>
    <xf numFmtId="0" fontId="39" fillId="21" borderId="0" xfId="0" applyFont="1" applyFill="1" applyBorder="1" applyAlignment="1" applyProtection="1">
      <alignment horizontal="center"/>
    </xf>
    <xf numFmtId="0" fontId="39" fillId="21" borderId="12" xfId="0" applyFont="1" applyFill="1" applyBorder="1" applyAlignment="1" applyProtection="1">
      <alignment horizontal="center"/>
    </xf>
    <xf numFmtId="0" fontId="2" fillId="0" borderId="19" xfId="0" applyFont="1" applyBorder="1"/>
    <xf numFmtId="0" fontId="40" fillId="0" borderId="20" xfId="0" applyFont="1" applyFill="1" applyBorder="1" applyAlignment="1">
      <alignment horizontal="left" vertical="center"/>
    </xf>
    <xf numFmtId="0" fontId="0" fillId="0" borderId="19" xfId="0" applyBorder="1"/>
    <xf numFmtId="0" fontId="25" fillId="0" borderId="21" xfId="0" applyFont="1" applyBorder="1" applyAlignment="1">
      <alignment horizontal="left" wrapText="1" indent="1"/>
    </xf>
    <xf numFmtId="0" fontId="41" fillId="0" borderId="19" xfId="0" applyFont="1" applyBorder="1"/>
    <xf numFmtId="0" fontId="25" fillId="0" borderId="19" xfId="0" applyFont="1" applyBorder="1" applyAlignment="1">
      <alignment horizontal="left" wrapText="1"/>
    </xf>
    <xf numFmtId="0" fontId="26" fillId="0" borderId="19" xfId="0" applyFont="1" applyBorder="1" applyAlignment="1">
      <alignment horizontal="left" wrapText="1"/>
    </xf>
    <xf numFmtId="0" fontId="27" fillId="0" borderId="19" xfId="0" applyFont="1" applyBorder="1" applyAlignment="1" applyProtection="1">
      <alignment horizontal="left" wrapText="1"/>
    </xf>
    <xf numFmtId="0" fontId="25" fillId="0" borderId="19" xfId="0" applyFont="1" applyBorder="1" applyAlignment="1">
      <alignment horizontal="left"/>
    </xf>
    <xf numFmtId="0" fontId="41" fillId="0" borderId="19" xfId="0" applyFont="1" applyBorder="1" applyAlignment="1">
      <alignment horizontal="left" wrapText="1"/>
    </xf>
    <xf numFmtId="0" fontId="2" fillId="0" borderId="0" xfId="0" applyFont="1"/>
    <xf numFmtId="0" fontId="3" fillId="0" borderId="19" xfId="36" applyBorder="1" applyAlignment="1" applyProtection="1">
      <alignment horizontal="left" wrapText="1"/>
    </xf>
    <xf numFmtId="0" fontId="43" fillId="0" borderId="0" xfId="0" applyFont="1" applyFill="1" applyAlignment="1" applyProtection="1">
      <alignment horizontal="left" vertical="center"/>
    </xf>
    <xf numFmtId="0" fontId="37" fillId="0" borderId="0" xfId="0" applyFont="1" applyFill="1" applyAlignment="1" applyProtection="1">
      <alignment horizontal="right" vertical="center"/>
    </xf>
    <xf numFmtId="0" fontId="29" fillId="0" borderId="0" xfId="0" applyFont="1" applyBorder="1" applyAlignment="1" applyProtection="1">
      <alignment horizontal="left"/>
    </xf>
    <xf numFmtId="0" fontId="29" fillId="0" borderId="0" xfId="0" applyFont="1" applyBorder="1" applyAlignment="1" applyProtection="1"/>
    <xf numFmtId="14" fontId="29" fillId="0" borderId="10" xfId="0" applyNumberFormat="1" applyFont="1" applyBorder="1" applyAlignment="1" applyProtection="1">
      <alignment horizontal="left" shrinkToFit="1"/>
      <protection locked="0"/>
    </xf>
    <xf numFmtId="43" fontId="29" fillId="21" borderId="0" xfId="28" applyNumberFormat="1" applyFont="1" applyFill="1" applyAlignment="1" applyProtection="1">
      <alignment horizontal="right" vertical="center" shrinkToFit="1"/>
    </xf>
    <xf numFmtId="0" fontId="28" fillId="0" borderId="0" xfId="0" applyFont="1" applyAlignment="1" applyProtection="1">
      <alignment horizontal="right" vertical="center"/>
    </xf>
    <xf numFmtId="0" fontId="0" fillId="0" borderId="22" xfId="0" applyFont="1" applyBorder="1" applyAlignment="1" applyProtection="1">
      <alignment horizontal="center" vertical="center"/>
      <protection locked="0"/>
    </xf>
    <xf numFmtId="0" fontId="45" fillId="0" borderId="0" xfId="0" applyFont="1" applyAlignment="1" applyProtection="1">
      <alignment vertical="center"/>
    </xf>
    <xf numFmtId="167" fontId="29" fillId="21" borderId="0" xfId="0" applyNumberFormat="1" applyFont="1" applyFill="1" applyAlignment="1">
      <alignment horizontal="center" vertical="center"/>
    </xf>
    <xf numFmtId="167" fontId="29" fillId="21" borderId="0" xfId="0" applyNumberFormat="1" applyFont="1" applyFill="1" applyBorder="1" applyAlignment="1" applyProtection="1">
      <alignment horizontal="center" vertical="center"/>
    </xf>
    <xf numFmtId="167" fontId="29" fillId="21" borderId="15" xfId="0" applyNumberFormat="1" applyFont="1" applyFill="1" applyBorder="1" applyAlignment="1" applyProtection="1">
      <alignment horizontal="center" vertical="center"/>
    </xf>
    <xf numFmtId="167" fontId="29" fillId="0" borderId="14" xfId="0" applyNumberFormat="1" applyFont="1" applyBorder="1" applyAlignment="1" applyProtection="1">
      <alignment horizontal="center" vertical="center"/>
      <protection locked="0"/>
    </xf>
    <xf numFmtId="167" fontId="31" fillId="22" borderId="0" xfId="0" applyNumberFormat="1" applyFont="1" applyFill="1" applyAlignment="1" applyProtection="1">
      <alignment horizontal="center" vertical="center"/>
    </xf>
    <xf numFmtId="0" fontId="47" fillId="0" borderId="0" xfId="0" applyFont="1" applyAlignment="1" applyProtection="1">
      <alignment horizontal="right" vertical="center"/>
    </xf>
    <xf numFmtId="0" fontId="48" fillId="0" borderId="0" xfId="0" applyFont="1" applyAlignment="1" applyProtection="1">
      <alignment horizontal="right" vertical="center"/>
    </xf>
    <xf numFmtId="0" fontId="62" fillId="24" borderId="23" xfId="0" applyFont="1" applyFill="1" applyBorder="1" applyAlignment="1" applyProtection="1">
      <alignment horizontal="center" vertical="center" wrapText="1"/>
    </xf>
    <xf numFmtId="0" fontId="63" fillId="24" borderId="23" xfId="0" applyFont="1" applyFill="1" applyBorder="1" applyAlignment="1" applyProtection="1">
      <alignment horizontal="center" vertical="center" wrapText="1"/>
    </xf>
    <xf numFmtId="0" fontId="63" fillId="24" borderId="24" xfId="0" applyFont="1" applyFill="1" applyBorder="1" applyAlignment="1" applyProtection="1">
      <alignment horizontal="center" vertical="center" wrapText="1"/>
    </xf>
    <xf numFmtId="0" fontId="62" fillId="24" borderId="25" xfId="0" applyFont="1" applyFill="1" applyBorder="1" applyAlignment="1" applyProtection="1">
      <alignment horizontal="center" vertical="center" wrapText="1"/>
    </xf>
    <xf numFmtId="0" fontId="54" fillId="25" borderId="0" xfId="0" applyFont="1" applyFill="1" applyBorder="1" applyAlignment="1" applyProtection="1">
      <alignment horizontal="left" vertical="center"/>
    </xf>
    <xf numFmtId="0" fontId="0" fillId="0" borderId="0" xfId="0" applyFill="1" applyProtection="1"/>
    <xf numFmtId="0" fontId="29" fillId="0" borderId="0" xfId="0" applyFont="1" applyFill="1" applyProtection="1"/>
    <xf numFmtId="0" fontId="4" fillId="0" borderId="0" xfId="0" applyFont="1" applyFill="1" applyProtection="1"/>
    <xf numFmtId="0" fontId="54" fillId="0" borderId="0" xfId="0" applyFont="1" applyFill="1" applyBorder="1" applyAlignment="1" applyProtection="1">
      <alignment horizontal="left" vertical="center"/>
    </xf>
    <xf numFmtId="0" fontId="55" fillId="0" borderId="0" xfId="0" applyFont="1" applyFill="1" applyBorder="1" applyAlignment="1" applyProtection="1">
      <alignment horizontal="left" vertical="center"/>
    </xf>
    <xf numFmtId="0" fontId="56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57" fillId="0" borderId="0" xfId="0" applyFont="1" applyFill="1" applyBorder="1" applyAlignment="1" applyProtection="1">
      <alignment vertical="center"/>
      <protection locked="0"/>
    </xf>
    <xf numFmtId="0" fontId="58" fillId="0" borderId="0" xfId="0" applyFont="1" applyFill="1" applyBorder="1" applyAlignment="1" applyProtection="1">
      <alignment vertical="center"/>
      <protection locked="0"/>
    </xf>
    <xf numFmtId="0" fontId="58" fillId="0" borderId="10" xfId="0" applyFont="1" applyFill="1" applyBorder="1" applyAlignment="1" applyProtection="1">
      <alignment horizontal="right" vertical="center"/>
    </xf>
    <xf numFmtId="0" fontId="59" fillId="0" borderId="10" xfId="0" applyFont="1" applyFill="1" applyBorder="1" applyAlignment="1" applyProtection="1">
      <alignment vertical="center"/>
      <protection locked="0"/>
    </xf>
    <xf numFmtId="0" fontId="4" fillId="0" borderId="10" xfId="0" applyFont="1" applyFill="1" applyBorder="1" applyAlignment="1" applyProtection="1">
      <alignment vertical="center"/>
    </xf>
    <xf numFmtId="0" fontId="58" fillId="0" borderId="0" xfId="0" applyFont="1" applyFill="1" applyBorder="1" applyAlignment="1" applyProtection="1">
      <alignment vertical="center"/>
    </xf>
    <xf numFmtId="0" fontId="58" fillId="0" borderId="0" xfId="0" applyFont="1" applyFill="1" applyBorder="1" applyAlignment="1" applyProtection="1">
      <alignment horizontal="right" vertical="center"/>
    </xf>
    <xf numFmtId="0" fontId="49" fillId="0" borderId="0" xfId="0" applyFont="1" applyFill="1" applyBorder="1" applyAlignment="1" applyProtection="1">
      <alignment horizontal="right" vertical="center"/>
    </xf>
    <xf numFmtId="0" fontId="57" fillId="0" borderId="0" xfId="0" quotePrefix="1" applyFont="1" applyFill="1" applyBorder="1" applyAlignment="1" applyProtection="1">
      <alignment vertical="center"/>
      <protection locked="0"/>
    </xf>
    <xf numFmtId="0" fontId="4" fillId="0" borderId="23" xfId="0" applyFont="1" applyFill="1" applyBorder="1" applyAlignment="1" applyProtection="1">
      <alignment vertical="center"/>
    </xf>
    <xf numFmtId="0" fontId="58" fillId="0" borderId="23" xfId="0" applyFont="1" applyFill="1" applyBorder="1" applyAlignment="1" applyProtection="1">
      <alignment vertical="center"/>
    </xf>
    <xf numFmtId="0" fontId="49" fillId="0" borderId="0" xfId="0" applyFont="1" applyFill="1" applyBorder="1" applyAlignment="1" applyProtection="1">
      <alignment vertical="center"/>
    </xf>
    <xf numFmtId="0" fontId="58" fillId="0" borderId="23" xfId="0" applyFont="1" applyFill="1" applyBorder="1" applyAlignment="1" applyProtection="1">
      <alignment horizontal="right" vertical="center"/>
    </xf>
    <xf numFmtId="0" fontId="58" fillId="0" borderId="23" xfId="0" applyFont="1" applyFill="1" applyBorder="1" applyAlignment="1" applyProtection="1">
      <alignment vertical="center"/>
      <protection locked="0"/>
    </xf>
    <xf numFmtId="0" fontId="57" fillId="0" borderId="0" xfId="0" applyFont="1" applyFill="1" applyBorder="1" applyAlignment="1" applyProtection="1">
      <alignment vertical="center"/>
    </xf>
    <xf numFmtId="0" fontId="49" fillId="0" borderId="0" xfId="0" applyFont="1" applyFill="1" applyAlignment="1" applyProtection="1">
      <alignment vertical="center"/>
    </xf>
    <xf numFmtId="0" fontId="60" fillId="0" borderId="0" xfId="0" applyFont="1" applyFill="1" applyBorder="1" applyAlignment="1" applyProtection="1">
      <alignment vertical="center"/>
    </xf>
    <xf numFmtId="0" fontId="60" fillId="0" borderId="0" xfId="0" applyFont="1" applyFill="1" applyBorder="1" applyAlignment="1" applyProtection="1">
      <alignment horizontal="right" vertical="center"/>
    </xf>
    <xf numFmtId="14" fontId="61" fillId="0" borderId="10" xfId="0" applyNumberFormat="1" applyFont="1" applyFill="1" applyBorder="1" applyAlignment="1" applyProtection="1">
      <alignment horizontal="center" vertical="center"/>
      <protection locked="0"/>
    </xf>
    <xf numFmtId="0" fontId="50" fillId="0" borderId="0" xfId="0" applyFont="1" applyFill="1" applyAlignment="1" applyProtection="1">
      <alignment vertical="center"/>
    </xf>
    <xf numFmtId="14" fontId="61" fillId="0" borderId="0" xfId="0" applyNumberFormat="1" applyFont="1" applyFill="1" applyBorder="1" applyAlignment="1" applyProtection="1">
      <alignment horizontal="center" vertical="center"/>
      <protection locked="0"/>
    </xf>
    <xf numFmtId="0" fontId="64" fillId="0" borderId="0" xfId="0" applyFont="1" applyFill="1" applyBorder="1" applyAlignment="1" applyProtection="1">
      <alignment horizontal="center" vertical="center" wrapText="1"/>
    </xf>
    <xf numFmtId="0" fontId="51" fillId="0" borderId="0" xfId="0" applyFont="1" applyFill="1" applyBorder="1" applyAlignment="1" applyProtection="1">
      <alignment horizontal="center" vertical="center" wrapText="1"/>
    </xf>
    <xf numFmtId="0" fontId="60" fillId="0" borderId="0" xfId="0" applyFont="1" applyFill="1" applyBorder="1" applyProtection="1"/>
    <xf numFmtId="0" fontId="50" fillId="0" borderId="0" xfId="0" applyFont="1" applyFill="1" applyProtection="1"/>
    <xf numFmtId="165" fontId="61" fillId="0" borderId="0" xfId="0" applyNumberFormat="1" applyFont="1" applyFill="1" applyBorder="1" applyAlignment="1" applyProtection="1">
      <alignment horizontal="center" vertical="center"/>
    </xf>
    <xf numFmtId="164" fontId="60" fillId="0" borderId="14" xfId="0" applyNumberFormat="1" applyFont="1" applyFill="1" applyBorder="1" applyAlignment="1" applyProtection="1">
      <alignment horizontal="center" vertical="center"/>
      <protection locked="0"/>
    </xf>
    <xf numFmtId="0" fontId="60" fillId="0" borderId="14" xfId="0" applyNumberFormat="1" applyFont="1" applyFill="1" applyBorder="1" applyAlignment="1" applyProtection="1">
      <alignment horizontal="center" vertical="center"/>
      <protection locked="0"/>
    </xf>
    <xf numFmtId="164" fontId="60" fillId="0" borderId="0" xfId="0" applyNumberFormat="1" applyFont="1" applyFill="1" applyBorder="1" applyAlignment="1" applyProtection="1">
      <alignment horizontal="center" vertical="center"/>
      <protection locked="0"/>
    </xf>
    <xf numFmtId="4" fontId="60" fillId="0" borderId="0" xfId="0" applyNumberFormat="1" applyFont="1" applyFill="1" applyBorder="1" applyAlignment="1">
      <alignment horizontal="center" vertical="center"/>
    </xf>
    <xf numFmtId="4" fontId="50" fillId="0" borderId="0" xfId="0" applyNumberFormat="1" applyFont="1" applyFill="1" applyAlignment="1">
      <alignment horizontal="center" vertical="center"/>
    </xf>
    <xf numFmtId="4" fontId="60" fillId="0" borderId="29" xfId="0" applyNumberFormat="1" applyFont="1" applyFill="1" applyBorder="1" applyAlignment="1" applyProtection="1">
      <alignment vertical="center"/>
    </xf>
    <xf numFmtId="4" fontId="50" fillId="0" borderId="0" xfId="0" applyNumberFormat="1" applyFont="1" applyFill="1" applyBorder="1" applyAlignment="1" applyProtection="1">
      <alignment vertical="center"/>
    </xf>
    <xf numFmtId="0" fontId="50" fillId="0" borderId="0" xfId="0" applyFont="1" applyFill="1" applyAlignment="1" applyProtection="1">
      <alignment horizontal="right" vertical="center"/>
    </xf>
    <xf numFmtId="0" fontId="60" fillId="0" borderId="10" xfId="0" applyFont="1" applyFill="1" applyBorder="1" applyAlignment="1" applyProtection="1">
      <alignment horizontal="left"/>
    </xf>
    <xf numFmtId="14" fontId="60" fillId="0" borderId="10" xfId="0" applyNumberFormat="1" applyFont="1" applyFill="1" applyBorder="1" applyAlignment="1" applyProtection="1">
      <alignment horizontal="left" shrinkToFit="1"/>
      <protection locked="0"/>
    </xf>
    <xf numFmtId="14" fontId="60" fillId="0" borderId="0" xfId="0" applyNumberFormat="1" applyFont="1" applyFill="1" applyBorder="1" applyAlignment="1" applyProtection="1">
      <alignment horizontal="left" shrinkToFit="1"/>
      <protection locked="0"/>
    </xf>
    <xf numFmtId="0" fontId="60" fillId="0" borderId="13" xfId="0" applyFont="1" applyFill="1" applyBorder="1" applyAlignment="1" applyProtection="1">
      <alignment horizontal="center"/>
    </xf>
    <xf numFmtId="0" fontId="60" fillId="0" borderId="0" xfId="0" applyFont="1" applyFill="1" applyBorder="1" applyAlignment="1" applyProtection="1">
      <alignment horizontal="left"/>
    </xf>
    <xf numFmtId="0" fontId="60" fillId="0" borderId="0" xfId="0" applyFont="1" applyFill="1" applyBorder="1" applyAlignment="1" applyProtection="1"/>
    <xf numFmtId="0" fontId="60" fillId="0" borderId="28" xfId="0" applyFont="1" applyFill="1" applyBorder="1" applyAlignment="1" applyProtection="1"/>
    <xf numFmtId="0" fontId="60" fillId="0" borderId="31" xfId="0" applyFont="1" applyFill="1" applyBorder="1" applyProtection="1"/>
    <xf numFmtId="14" fontId="60" fillId="0" borderId="28" xfId="0" applyNumberFormat="1" applyFont="1" applyFill="1" applyBorder="1" applyAlignment="1" applyProtection="1">
      <alignment horizontal="left" shrinkToFit="1"/>
      <protection locked="0"/>
    </xf>
    <xf numFmtId="0" fontId="60" fillId="0" borderId="28" xfId="0" applyFont="1" applyFill="1" applyBorder="1" applyAlignment="1" applyProtection="1">
      <alignment horizontal="center"/>
    </xf>
    <xf numFmtId="0" fontId="60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/>
    <xf numFmtId="0" fontId="4" fillId="0" borderId="28" xfId="0" applyFont="1" applyFill="1" applyBorder="1" applyAlignment="1" applyProtection="1"/>
    <xf numFmtId="0" fontId="4" fillId="0" borderId="31" xfId="0" applyFont="1" applyFill="1" applyBorder="1" applyAlignment="1" applyProtection="1"/>
    <xf numFmtId="0" fontId="52" fillId="0" borderId="0" xfId="0" applyFont="1" applyFill="1" applyAlignment="1" applyProtection="1">
      <alignment horizontal="center"/>
    </xf>
    <xf numFmtId="0" fontId="4" fillId="0" borderId="32" xfId="0" applyFont="1" applyFill="1" applyBorder="1" applyProtection="1"/>
    <xf numFmtId="0" fontId="4" fillId="0" borderId="33" xfId="0" applyFont="1" applyFill="1" applyBorder="1" applyProtection="1"/>
    <xf numFmtId="0" fontId="58" fillId="0" borderId="33" xfId="0" applyFont="1" applyFill="1" applyBorder="1" applyProtection="1"/>
    <xf numFmtId="0" fontId="58" fillId="0" borderId="34" xfId="0" applyFont="1" applyFill="1" applyBorder="1" applyProtection="1"/>
    <xf numFmtId="0" fontId="53" fillId="0" borderId="0" xfId="0" applyFont="1" applyFill="1" applyProtection="1"/>
    <xf numFmtId="0" fontId="29" fillId="0" borderId="0" xfId="0" applyFont="1" applyFill="1" applyAlignment="1" applyProtection="1"/>
    <xf numFmtId="0" fontId="3" fillId="0" borderId="0" xfId="36" applyFont="1" applyAlignment="1" applyProtection="1">
      <alignment horizontal="center" vertical="center"/>
    </xf>
    <xf numFmtId="0" fontId="44" fillId="21" borderId="0" xfId="0" applyFont="1" applyFill="1" applyAlignment="1" applyProtection="1">
      <alignment horizontal="center"/>
    </xf>
    <xf numFmtId="168" fontId="38" fillId="23" borderId="16" xfId="0" applyNumberFormat="1" applyFont="1" applyFill="1" applyBorder="1" applyAlignment="1" applyProtection="1">
      <alignment horizontal="center"/>
    </xf>
    <xf numFmtId="168" fontId="38" fillId="23" borderId="18" xfId="0" applyNumberFormat="1" applyFont="1" applyFill="1" applyBorder="1" applyAlignment="1" applyProtection="1">
      <alignment horizontal="center"/>
    </xf>
    <xf numFmtId="168" fontId="38" fillId="23" borderId="17" xfId="0" applyNumberFormat="1" applyFont="1" applyFill="1" applyBorder="1" applyAlignment="1" applyProtection="1">
      <alignment horizontal="center"/>
    </xf>
    <xf numFmtId="0" fontId="60" fillId="0" borderId="13" xfId="0" applyFont="1" applyFill="1" applyBorder="1" applyAlignment="1" applyProtection="1">
      <alignment horizontal="center"/>
    </xf>
    <xf numFmtId="0" fontId="60" fillId="0" borderId="10" xfId="0" applyFont="1" applyFill="1" applyBorder="1" applyAlignment="1" applyProtection="1">
      <alignment horizontal="left"/>
    </xf>
    <xf numFmtId="0" fontId="60" fillId="0" borderId="26" xfId="0" applyFont="1" applyFill="1" applyBorder="1" applyAlignment="1" applyProtection="1">
      <alignment horizontal="center"/>
    </xf>
    <xf numFmtId="0" fontId="60" fillId="0" borderId="27" xfId="0" applyFont="1" applyFill="1" applyBorder="1" applyAlignment="1" applyProtection="1">
      <alignment horizontal="center"/>
    </xf>
    <xf numFmtId="0" fontId="60" fillId="0" borderId="30" xfId="0" applyFont="1" applyFill="1" applyBorder="1" applyAlignment="1" applyProtection="1">
      <alignment horizontal="center"/>
    </xf>
    <xf numFmtId="14" fontId="31" fillId="0" borderId="10" xfId="0" applyNumberFormat="1" applyFont="1" applyBorder="1" applyAlignment="1" applyProtection="1">
      <alignment horizontal="center" vertical="center"/>
      <protection locked="0"/>
    </xf>
    <xf numFmtId="0" fontId="31" fillId="0" borderId="10" xfId="0" applyFont="1" applyBorder="1" applyAlignment="1" applyProtection="1">
      <alignment horizontal="center" vertical="center"/>
      <protection locked="0"/>
    </xf>
    <xf numFmtId="0" fontId="30" fillId="0" borderId="10" xfId="0" applyFont="1" applyBorder="1" applyAlignment="1" applyProtection="1">
      <alignment horizontal="left" vertical="center" indent="1"/>
      <protection locked="0"/>
    </xf>
    <xf numFmtId="0" fontId="29" fillId="0" borderId="10" xfId="0" applyFont="1" applyBorder="1" applyAlignment="1" applyProtection="1">
      <alignment horizontal="left" vertical="center" indent="1"/>
      <protection locked="0"/>
    </xf>
    <xf numFmtId="0" fontId="29" fillId="0" borderId="10" xfId="0" applyFont="1" applyBorder="1" applyAlignment="1" applyProtection="1">
      <alignment horizontal="left"/>
    </xf>
    <xf numFmtId="0" fontId="29" fillId="0" borderId="13" xfId="0" applyFont="1" applyBorder="1" applyAlignment="1" applyProtection="1">
      <alignment horizontal="left"/>
    </xf>
    <xf numFmtId="43" fontId="33" fillId="22" borderId="0" xfId="29" applyNumberFormat="1" applyFont="1" applyFill="1" applyAlignment="1" applyProtection="1">
      <alignment horizontal="center" vertic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" xfId="36" builtinId="8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4">
    <dxf>
      <font>
        <color theme="0" tint="-0.499984740745262"/>
      </font>
    </dxf>
    <dxf>
      <fill>
        <patternFill>
          <bgColor theme="4" tint="0.79998168889431442"/>
        </patternFill>
      </fill>
    </dxf>
    <dxf>
      <font>
        <color theme="0" tint="-0.499984740745262"/>
      </font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99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FF3"/>
      <rgbColor rgb="001849B5"/>
      <rgbColor rgb="0036ACA2"/>
      <rgbColor rgb="00F0BA00"/>
      <rgbColor rgb="00BCD5E1"/>
      <rgbColor rgb="0083B3C9"/>
      <rgbColor rgb="00346378"/>
      <rgbColor rgb="0087533B"/>
      <rgbColor rgb="00C0C0C0"/>
      <rgbColor rgb="00003366"/>
      <rgbColor rgb="00109618"/>
      <rgbColor rgb="00085108"/>
      <rgbColor rgb="00635100"/>
      <rgbColor rgb="0023414F"/>
      <rgbColor rgb="00E1C8BC"/>
      <rgbColor rgb="00593727"/>
      <rgbColor rgb="00333333"/>
    </indexedColors>
    <mruColors>
      <color rgb="FFB9CC04"/>
      <color rgb="FFF7FD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18</xdr:col>
      <xdr:colOff>171450</xdr:colOff>
      <xdr:row>1</xdr:row>
      <xdr:rowOff>321469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0"/>
          <a:ext cx="1428750" cy="321469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</xdr:row>
      <xdr:rowOff>9525</xdr:rowOff>
    </xdr:from>
    <xdr:to>
      <xdr:col>9</xdr:col>
      <xdr:colOff>988456</xdr:colOff>
      <xdr:row>3</xdr:row>
      <xdr:rowOff>1954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95925" y="200025"/>
          <a:ext cx="2188606" cy="5982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18</xdr:col>
      <xdr:colOff>171450</xdr:colOff>
      <xdr:row>0</xdr:row>
      <xdr:rowOff>321469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7550" y="0"/>
          <a:ext cx="1428750" cy="3214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3619500</xdr:colOff>
      <xdr:row>0</xdr:row>
      <xdr:rowOff>38100</xdr:rowOff>
    </xdr:from>
    <xdr:to>
      <xdr:col>1</xdr:col>
      <xdr:colOff>5048250</xdr:colOff>
      <xdr:row>0</xdr:row>
      <xdr:rowOff>359569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525" y="38100"/>
          <a:ext cx="1428750" cy="321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42">
      <a:dk1>
        <a:sysClr val="windowText" lastClr="000000"/>
      </a:dk1>
      <a:lt1>
        <a:srgbClr val="FFFFFF"/>
      </a:lt1>
      <a:dk2>
        <a:srgbClr val="283C61"/>
      </a:dk2>
      <a:lt2>
        <a:srgbClr val="F1EBDD"/>
      </a:lt2>
      <a:accent1>
        <a:srgbClr val="597CBB"/>
      </a:accent1>
      <a:accent2>
        <a:srgbClr val="BB5965"/>
      </a:accent2>
      <a:accent3>
        <a:srgbClr val="6CBB59"/>
      </a:accent3>
      <a:accent4>
        <a:srgbClr val="BB7C59"/>
      </a:accent4>
      <a:accent5>
        <a:srgbClr val="9F59BB"/>
      </a:accent5>
      <a:accent6>
        <a:srgbClr val="59BBAB"/>
      </a:accent6>
      <a:hlink>
        <a:srgbClr val="BFD9B6"/>
      </a:hlink>
      <a:folHlink>
        <a:srgbClr val="D0B6D9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time-card-calculator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ertex42.com/ExcelTemplates/time-card-calculator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ExcelTemplates/time-card-calculator.html" TargetMode="External"/><Relationship Id="rId1" Type="http://schemas.openxmlformats.org/officeDocument/2006/relationships/hyperlink" Target="https://www.vertex42.com/licensing/EULA_privateuse.html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1"/>
  <sheetViews>
    <sheetView showGridLines="0" tabSelected="1" showWhiteSpace="0" zoomScaleNormal="100" workbookViewId="0">
      <selection activeCell="E12" sqref="E12"/>
    </sheetView>
  </sheetViews>
  <sheetFormatPr defaultColWidth="9.109375" defaultRowHeight="14.4" x14ac:dyDescent="0.35"/>
  <cols>
    <col min="1" max="1" width="9.109375" style="2"/>
    <col min="2" max="2" width="16.6640625" style="14" customWidth="1"/>
    <col min="3" max="3" width="4" style="14" customWidth="1"/>
    <col min="4" max="4" width="17.109375" style="14" customWidth="1"/>
    <col min="5" max="5" width="17.88671875" style="14" customWidth="1"/>
    <col min="6" max="6" width="17.5546875" style="14" customWidth="1"/>
    <col min="7" max="7" width="10.44140625" style="14" bestFit="1" customWidth="1"/>
    <col min="8" max="8" width="5" style="14" customWidth="1"/>
    <col min="9" max="9" width="2.5546875" style="14" customWidth="1"/>
    <col min="10" max="10" width="15.33203125" style="14" customWidth="1"/>
    <col min="11" max="11" width="10" style="14" customWidth="1"/>
    <col min="12" max="12" width="9.109375" style="2"/>
    <col min="13" max="20" width="3.109375" style="29" hidden="1" customWidth="1"/>
    <col min="21" max="21" width="7.88671875" style="29" hidden="1" customWidth="1"/>
    <col min="22" max="22" width="5" style="29" hidden="1" customWidth="1"/>
    <col min="23" max="23" width="5.44140625" style="29" hidden="1" customWidth="1"/>
    <col min="24" max="24" width="7.44140625" style="29" hidden="1" customWidth="1"/>
    <col min="25" max="25" width="8.33203125" style="2" hidden="1" customWidth="1"/>
    <col min="26" max="16384" width="9.109375" style="2"/>
  </cols>
  <sheetData>
    <row r="1" spans="1:24" x14ac:dyDescent="0.35">
      <c r="A1" s="70"/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24" s="1" customFormat="1" ht="31.5" customHeight="1" x14ac:dyDescent="0.35">
      <c r="A2" s="72"/>
      <c r="B2" s="69" t="s">
        <v>72</v>
      </c>
      <c r="C2" s="69"/>
      <c r="D2" s="69"/>
      <c r="E2" s="73"/>
      <c r="F2" s="73"/>
      <c r="G2" s="74"/>
      <c r="H2" s="74"/>
      <c r="I2" s="75"/>
      <c r="J2" s="75"/>
      <c r="K2" s="49"/>
      <c r="M2" s="29"/>
      <c r="N2" s="29"/>
      <c r="O2" s="29"/>
      <c r="P2" s="29"/>
      <c r="Q2" s="29"/>
      <c r="R2" s="29"/>
      <c r="S2" s="29"/>
      <c r="T2" s="29"/>
      <c r="U2" s="134" t="s">
        <v>41</v>
      </c>
      <c r="V2" s="134"/>
      <c r="W2" s="134"/>
      <c r="X2" s="29"/>
    </row>
    <row r="3" spans="1:24" ht="16.2" x14ac:dyDescent="0.35">
      <c r="A3" s="70"/>
      <c r="B3" s="76"/>
      <c r="C3" s="76"/>
      <c r="D3" s="76"/>
      <c r="E3" s="76"/>
      <c r="F3" s="76"/>
      <c r="G3" s="76"/>
      <c r="H3" s="76"/>
      <c r="I3" s="76"/>
      <c r="J3" s="76"/>
      <c r="K3" s="71"/>
      <c r="M3" s="136">
        <f>DATE(V3,V4,1)</f>
        <v>43831</v>
      </c>
      <c r="N3" s="137"/>
      <c r="O3" s="137"/>
      <c r="P3" s="137"/>
      <c r="Q3" s="137"/>
      <c r="R3" s="137"/>
      <c r="S3" s="138"/>
      <c r="U3" s="55" t="s">
        <v>63</v>
      </c>
      <c r="V3" s="56">
        <v>2020</v>
      </c>
    </row>
    <row r="4" spans="1:24" x14ac:dyDescent="0.35">
      <c r="A4" s="70"/>
      <c r="B4" s="77"/>
      <c r="C4" s="77"/>
      <c r="D4" s="76"/>
      <c r="E4" s="76"/>
      <c r="F4" s="76"/>
      <c r="G4" s="76"/>
      <c r="H4" s="76"/>
      <c r="I4" s="76"/>
      <c r="J4" s="76"/>
      <c r="K4" s="71"/>
      <c r="M4" s="34" t="s">
        <v>19</v>
      </c>
      <c r="N4" s="35" t="s">
        <v>20</v>
      </c>
      <c r="O4" s="35" t="s">
        <v>21</v>
      </c>
      <c r="P4" s="35" t="s">
        <v>22</v>
      </c>
      <c r="Q4" s="35" t="s">
        <v>23</v>
      </c>
      <c r="R4" s="35" t="s">
        <v>24</v>
      </c>
      <c r="S4" s="36" t="s">
        <v>25</v>
      </c>
      <c r="U4" s="55" t="s">
        <v>55</v>
      </c>
      <c r="V4" s="56">
        <v>1</v>
      </c>
    </row>
    <row r="5" spans="1:24" s="7" customFormat="1" ht="24" customHeight="1" x14ac:dyDescent="0.35">
      <c r="A5" s="78"/>
      <c r="B5" s="79" t="s">
        <v>66</v>
      </c>
      <c r="C5" s="79"/>
      <c r="D5" s="80"/>
      <c r="E5" s="81"/>
      <c r="F5" s="82"/>
      <c r="G5" s="83"/>
      <c r="H5" s="84"/>
      <c r="I5" s="84"/>
      <c r="J5" s="85"/>
      <c r="K5" s="86"/>
      <c r="M5" s="30">
        <f>$M$3-WEEKDAY($M$3,1)+(ROW(M5)-ROW($M$5))*7+(COLUMN(M5)-COLUMN($M$5)+1)</f>
        <v>43828</v>
      </c>
      <c r="N5" s="30">
        <f t="shared" ref="N5:S13" si="0">$M$3-WEEKDAY($M$3,1)+(ROW(N5)-ROW($M$5))*7+(COLUMN(N5)-COLUMN($M$5)+1)</f>
        <v>43829</v>
      </c>
      <c r="O5" s="30">
        <f t="shared" si="0"/>
        <v>43830</v>
      </c>
      <c r="P5" s="30">
        <f t="shared" si="0"/>
        <v>43831</v>
      </c>
      <c r="Q5" s="30">
        <f t="shared" si="0"/>
        <v>43832</v>
      </c>
      <c r="R5" s="30">
        <f t="shared" si="0"/>
        <v>43833</v>
      </c>
      <c r="S5" s="30">
        <f t="shared" si="0"/>
        <v>43834</v>
      </c>
      <c r="T5" s="31"/>
      <c r="X5" s="32" t="s">
        <v>30</v>
      </c>
    </row>
    <row r="6" spans="1:24" s="7" customFormat="1" ht="24" customHeight="1" x14ac:dyDescent="0.35">
      <c r="A6" s="78"/>
      <c r="B6" s="87" t="s">
        <v>67</v>
      </c>
      <c r="C6" s="87"/>
      <c r="D6" s="80"/>
      <c r="E6" s="81"/>
      <c r="F6" s="82"/>
      <c r="G6" s="88"/>
      <c r="H6" s="84"/>
      <c r="I6" s="84"/>
      <c r="J6" s="85"/>
      <c r="K6" s="86"/>
      <c r="M6" s="30"/>
      <c r="N6" s="30"/>
      <c r="O6" s="30"/>
      <c r="P6" s="30"/>
      <c r="Q6" s="30"/>
      <c r="R6" s="30"/>
      <c r="S6" s="30"/>
      <c r="T6" s="31"/>
      <c r="X6" s="32"/>
    </row>
    <row r="7" spans="1:24" s="7" customFormat="1" ht="27.75" customHeight="1" x14ac:dyDescent="0.25">
      <c r="A7" s="78"/>
      <c r="B7" s="79" t="s">
        <v>1</v>
      </c>
      <c r="C7" s="79"/>
      <c r="D7" s="80"/>
      <c r="E7" s="89"/>
      <c r="F7" s="89"/>
      <c r="G7" s="88"/>
      <c r="H7" s="84"/>
      <c r="I7" s="84"/>
      <c r="J7" s="84"/>
      <c r="K7" s="90"/>
      <c r="M7" s="30">
        <f t="shared" ref="M7:M13" si="1">$M$3-WEEKDAY($M$3,1)+(ROW(M7)-ROW($M$5))*7+(COLUMN(M7)-COLUMN($M$5)+1)</f>
        <v>43842</v>
      </c>
      <c r="N7" s="30">
        <f t="shared" si="0"/>
        <v>43843</v>
      </c>
      <c r="O7" s="30">
        <f t="shared" si="0"/>
        <v>43844</v>
      </c>
      <c r="P7" s="30">
        <f t="shared" si="0"/>
        <v>43845</v>
      </c>
      <c r="Q7" s="30">
        <f t="shared" si="0"/>
        <v>43846</v>
      </c>
      <c r="R7" s="30">
        <f t="shared" si="0"/>
        <v>43847</v>
      </c>
      <c r="S7" s="30">
        <f t="shared" si="0"/>
        <v>43848</v>
      </c>
      <c r="T7" s="31"/>
      <c r="U7" s="135" t="s">
        <v>28</v>
      </c>
      <c r="V7" s="135"/>
      <c r="W7" s="135"/>
      <c r="X7" s="33" t="s">
        <v>48</v>
      </c>
    </row>
    <row r="8" spans="1:24" s="7" customFormat="1" ht="26.25" customHeight="1" x14ac:dyDescent="0.35">
      <c r="A8" s="78"/>
      <c r="B8" s="79" t="s">
        <v>2</v>
      </c>
      <c r="C8" s="79"/>
      <c r="D8" s="79"/>
      <c r="E8" s="91"/>
      <c r="F8" s="92"/>
      <c r="G8" s="88"/>
      <c r="H8" s="93"/>
      <c r="I8" s="84"/>
      <c r="J8" s="85"/>
      <c r="K8" s="86"/>
      <c r="M8" s="30">
        <f t="shared" si="1"/>
        <v>43849</v>
      </c>
      <c r="N8" s="30">
        <f t="shared" si="0"/>
        <v>43850</v>
      </c>
      <c r="O8" s="30">
        <f t="shared" si="0"/>
        <v>43851</v>
      </c>
      <c r="P8" s="30">
        <f t="shared" si="0"/>
        <v>43852</v>
      </c>
      <c r="Q8" s="30">
        <f t="shared" si="0"/>
        <v>43853</v>
      </c>
      <c r="R8" s="30">
        <f t="shared" si="0"/>
        <v>43854</v>
      </c>
      <c r="S8" s="30">
        <f t="shared" si="0"/>
        <v>43855</v>
      </c>
      <c r="T8" s="31"/>
      <c r="U8" s="63" t="s">
        <v>45</v>
      </c>
      <c r="V8" s="56" t="s">
        <v>48</v>
      </c>
      <c r="W8" s="11" t="b">
        <f>IF(V8="yes",TRUE,FALSE)</f>
        <v>1</v>
      </c>
      <c r="X8" s="33" t="s">
        <v>49</v>
      </c>
    </row>
    <row r="9" spans="1:24" s="7" customFormat="1" ht="26.25" customHeight="1" x14ac:dyDescent="0.35">
      <c r="A9" s="78"/>
      <c r="B9" s="87" t="s">
        <v>68</v>
      </c>
      <c r="C9" s="87"/>
      <c r="D9" s="79"/>
      <c r="E9" s="91"/>
      <c r="F9" s="92"/>
      <c r="G9" s="88"/>
      <c r="H9" s="93"/>
      <c r="I9" s="84"/>
      <c r="J9" s="85"/>
      <c r="K9" s="86"/>
      <c r="M9" s="30"/>
      <c r="N9" s="30"/>
      <c r="O9" s="30"/>
      <c r="P9" s="30"/>
      <c r="Q9" s="30"/>
      <c r="R9" s="30"/>
      <c r="S9" s="30"/>
      <c r="T9" s="31"/>
      <c r="U9" s="63"/>
      <c r="V9" s="56"/>
      <c r="W9" s="11"/>
      <c r="X9" s="33"/>
    </row>
    <row r="10" spans="1:24" s="7" customFormat="1" ht="24" customHeight="1" x14ac:dyDescent="0.35">
      <c r="A10" s="78"/>
      <c r="B10" s="80"/>
      <c r="C10" s="80"/>
      <c r="D10" s="80"/>
      <c r="E10" s="80"/>
      <c r="F10" s="84"/>
      <c r="G10" s="84"/>
      <c r="H10" s="84"/>
      <c r="I10" s="84"/>
      <c r="J10" s="84"/>
      <c r="K10" s="94"/>
      <c r="M10" s="30">
        <f t="shared" si="1"/>
        <v>43863</v>
      </c>
      <c r="N10" s="30">
        <f t="shared" si="0"/>
        <v>43864</v>
      </c>
      <c r="O10" s="30">
        <f t="shared" si="0"/>
        <v>43865</v>
      </c>
      <c r="P10" s="30">
        <f t="shared" si="0"/>
        <v>43866</v>
      </c>
      <c r="Q10" s="30">
        <f t="shared" si="0"/>
        <v>43867</v>
      </c>
      <c r="R10" s="30">
        <f t="shared" si="0"/>
        <v>43868</v>
      </c>
      <c r="S10" s="30">
        <f t="shared" si="0"/>
        <v>43869</v>
      </c>
      <c r="T10" s="31"/>
      <c r="U10" s="64" t="s">
        <v>46</v>
      </c>
      <c r="V10" s="56">
        <v>8</v>
      </c>
      <c r="W10" s="12" t="s">
        <v>29</v>
      </c>
      <c r="X10" s="31"/>
    </row>
    <row r="11" spans="1:24" s="7" customFormat="1" ht="24" customHeight="1" x14ac:dyDescent="0.35">
      <c r="A11" s="78"/>
      <c r="B11" s="95"/>
      <c r="C11" s="95"/>
      <c r="D11" s="96" t="s">
        <v>69</v>
      </c>
      <c r="E11" s="97">
        <v>44746</v>
      </c>
      <c r="F11" s="95"/>
      <c r="G11" s="95"/>
      <c r="H11" s="95"/>
      <c r="I11" s="95"/>
      <c r="J11" s="95"/>
      <c r="K11" s="98"/>
      <c r="M11" s="30">
        <f t="shared" si="1"/>
        <v>43870</v>
      </c>
      <c r="N11" s="30">
        <f t="shared" si="0"/>
        <v>43871</v>
      </c>
      <c r="O11" s="30">
        <f t="shared" si="0"/>
        <v>43872</v>
      </c>
      <c r="P11" s="30">
        <f t="shared" si="0"/>
        <v>43873</v>
      </c>
      <c r="Q11" s="30">
        <f t="shared" si="0"/>
        <v>43874</v>
      </c>
      <c r="R11" s="30">
        <f t="shared" si="0"/>
        <v>43875</v>
      </c>
      <c r="S11" s="30">
        <f t="shared" si="0"/>
        <v>43876</v>
      </c>
      <c r="T11" s="31"/>
    </row>
    <row r="12" spans="1:24" s="7" customFormat="1" ht="24" customHeight="1" x14ac:dyDescent="0.35">
      <c r="A12" s="78"/>
      <c r="B12" s="95"/>
      <c r="C12" s="95"/>
      <c r="D12" s="96"/>
      <c r="E12" s="99"/>
      <c r="F12" s="95"/>
      <c r="G12" s="95"/>
      <c r="H12" s="95"/>
      <c r="I12" s="95"/>
      <c r="J12" s="95"/>
      <c r="K12" s="98"/>
      <c r="M12" s="30"/>
      <c r="N12" s="30"/>
      <c r="O12" s="30"/>
      <c r="P12" s="30"/>
      <c r="Q12" s="30"/>
      <c r="R12" s="30"/>
      <c r="S12" s="30"/>
      <c r="T12" s="31"/>
    </row>
    <row r="13" spans="1:24" s="7" customFormat="1" ht="34.799999999999997" x14ac:dyDescent="0.35">
      <c r="A13" s="78"/>
      <c r="B13" s="65" t="s">
        <v>6</v>
      </c>
      <c r="C13" s="65"/>
      <c r="D13" s="66" t="s">
        <v>7</v>
      </c>
      <c r="E13" s="66" t="s">
        <v>71</v>
      </c>
      <c r="F13" s="67" t="s">
        <v>8</v>
      </c>
      <c r="G13" s="100"/>
      <c r="H13" s="100"/>
      <c r="I13" s="95"/>
      <c r="J13" s="68" t="s">
        <v>9</v>
      </c>
      <c r="K13" s="101"/>
      <c r="M13" s="30">
        <f t="shared" si="1"/>
        <v>43884</v>
      </c>
      <c r="N13" s="30">
        <f t="shared" si="0"/>
        <v>43885</v>
      </c>
      <c r="O13" s="30">
        <f t="shared" si="0"/>
        <v>43886</v>
      </c>
      <c r="P13" s="30">
        <f t="shared" si="0"/>
        <v>43887</v>
      </c>
      <c r="Q13" s="30">
        <f t="shared" si="0"/>
        <v>43888</v>
      </c>
      <c r="R13" s="30">
        <f t="shared" si="0"/>
        <v>43889</v>
      </c>
      <c r="S13" s="30">
        <f t="shared" si="0"/>
        <v>43890</v>
      </c>
      <c r="T13" s="31"/>
    </row>
    <row r="14" spans="1:24" ht="19.8" x14ac:dyDescent="0.45">
      <c r="A14" s="70"/>
      <c r="B14" s="102"/>
      <c r="C14" s="102"/>
      <c r="D14" s="102"/>
      <c r="E14" s="102"/>
      <c r="F14" s="102"/>
      <c r="G14" s="102"/>
      <c r="H14" s="102"/>
      <c r="I14" s="102"/>
      <c r="J14" s="102"/>
      <c r="K14" s="103"/>
      <c r="U14" s="7"/>
      <c r="V14" s="7"/>
      <c r="W14" s="7"/>
    </row>
    <row r="15" spans="1:24" s="4" customFormat="1" ht="21" customHeight="1" x14ac:dyDescent="0.35">
      <c r="A15" s="78"/>
      <c r="B15" s="104">
        <f>E11</f>
        <v>44746</v>
      </c>
      <c r="C15" s="104"/>
      <c r="D15" s="105">
        <v>0.35416666666666669</v>
      </c>
      <c r="E15" s="106">
        <v>0</v>
      </c>
      <c r="F15" s="105">
        <v>0.6875</v>
      </c>
      <c r="G15" s="107"/>
      <c r="H15" s="107"/>
      <c r="I15" s="95"/>
      <c r="J15" s="108">
        <f>MROUND(IF((OR(D15="",F15="")),0,IF((F15&lt;D15),((F15-D15)*24)+24,(F15-D15)*24)-E15/60),1/60)</f>
        <v>8</v>
      </c>
      <c r="K15" s="109"/>
      <c r="L15" s="3"/>
      <c r="M15" s="57" t="s">
        <v>54</v>
      </c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</row>
    <row r="16" spans="1:24" ht="26.25" customHeight="1" x14ac:dyDescent="0.35">
      <c r="A16" s="70"/>
      <c r="B16" s="104">
        <f t="shared" ref="B16:B28" si="2">B15+1</f>
        <v>44747</v>
      </c>
      <c r="C16" s="104"/>
      <c r="D16" s="105"/>
      <c r="E16" s="106"/>
      <c r="F16" s="105"/>
      <c r="G16" s="107"/>
      <c r="H16" s="107"/>
      <c r="I16" s="95"/>
      <c r="J16" s="108">
        <f t="shared" ref="J16:J21" si="3">MROUND(IF((OR(D16="",F16="")),0,IF((F16&lt;D16),((F16-D16)*24)+24,(F16-D16)*24)-E16/60),1/60)</f>
        <v>0</v>
      </c>
      <c r="K16" s="109"/>
      <c r="M16" s="6"/>
    </row>
    <row r="17" spans="1:24" s="7" customFormat="1" ht="24" customHeight="1" x14ac:dyDescent="0.35">
      <c r="A17" s="78"/>
      <c r="B17" s="104">
        <f t="shared" si="2"/>
        <v>44748</v>
      </c>
      <c r="C17" s="104"/>
      <c r="D17" s="105"/>
      <c r="E17" s="106"/>
      <c r="F17" s="105"/>
      <c r="G17" s="107"/>
      <c r="H17" s="107"/>
      <c r="I17" s="95"/>
      <c r="J17" s="108">
        <f t="shared" si="3"/>
        <v>0</v>
      </c>
      <c r="K17" s="109"/>
      <c r="L17" s="8"/>
      <c r="M17" s="10" t="s">
        <v>44</v>
      </c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</row>
    <row r="18" spans="1:24" s="7" customFormat="1" ht="24" customHeight="1" x14ac:dyDescent="0.35">
      <c r="A18" s="78"/>
      <c r="B18" s="104">
        <f t="shared" si="2"/>
        <v>44749</v>
      </c>
      <c r="C18" s="104"/>
      <c r="D18" s="105"/>
      <c r="E18" s="106"/>
      <c r="F18" s="105"/>
      <c r="G18" s="107"/>
      <c r="H18" s="107"/>
      <c r="I18" s="95"/>
      <c r="J18" s="108">
        <f t="shared" si="3"/>
        <v>0</v>
      </c>
      <c r="K18" s="109"/>
      <c r="L18" s="8"/>
      <c r="M18" s="13" t="s">
        <v>33</v>
      </c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</row>
    <row r="19" spans="1:24" s="7" customFormat="1" ht="24" customHeight="1" x14ac:dyDescent="0.35">
      <c r="A19" s="78"/>
      <c r="B19" s="104">
        <f t="shared" si="2"/>
        <v>44750</v>
      </c>
      <c r="C19" s="104"/>
      <c r="D19" s="105"/>
      <c r="E19" s="106"/>
      <c r="F19" s="105"/>
      <c r="G19" s="107"/>
      <c r="H19" s="107"/>
      <c r="I19" s="95"/>
      <c r="J19" s="108">
        <f t="shared" si="3"/>
        <v>0</v>
      </c>
      <c r="K19" s="109"/>
      <c r="L19" s="8"/>
      <c r="M19" s="10" t="s">
        <v>43</v>
      </c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</row>
    <row r="20" spans="1:24" s="7" customFormat="1" ht="24" customHeight="1" x14ac:dyDescent="0.35">
      <c r="A20" s="78"/>
      <c r="B20" s="104">
        <f t="shared" si="2"/>
        <v>44751</v>
      </c>
      <c r="C20" s="104"/>
      <c r="D20" s="105"/>
      <c r="E20" s="106"/>
      <c r="F20" s="105"/>
      <c r="G20" s="107"/>
      <c r="H20" s="107"/>
      <c r="I20" s="95"/>
      <c r="J20" s="108">
        <f t="shared" si="3"/>
        <v>0</v>
      </c>
      <c r="K20" s="109"/>
      <c r="L20" s="8"/>
      <c r="M20" s="13" t="s">
        <v>42</v>
      </c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</row>
    <row r="21" spans="1:24" s="7" customFormat="1" ht="24" customHeight="1" x14ac:dyDescent="0.35">
      <c r="A21" s="78"/>
      <c r="B21" s="104">
        <f t="shared" si="2"/>
        <v>44752</v>
      </c>
      <c r="C21" s="104"/>
      <c r="D21" s="105"/>
      <c r="E21" s="106"/>
      <c r="F21" s="105"/>
      <c r="G21" s="107"/>
      <c r="H21" s="107"/>
      <c r="I21" s="95"/>
      <c r="J21" s="108">
        <f t="shared" si="3"/>
        <v>0</v>
      </c>
      <c r="K21" s="109"/>
      <c r="L21" s="8"/>
      <c r="M21" s="10" t="s">
        <v>52</v>
      </c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</row>
    <row r="22" spans="1:24" s="7" customFormat="1" ht="24" customHeight="1" x14ac:dyDescent="0.35">
      <c r="A22" s="78"/>
      <c r="B22" s="104">
        <f t="shared" si="2"/>
        <v>44753</v>
      </c>
      <c r="C22" s="104"/>
      <c r="D22" s="105"/>
      <c r="E22" s="106"/>
      <c r="F22" s="105"/>
      <c r="G22" s="107"/>
      <c r="H22" s="107"/>
      <c r="I22" s="95"/>
      <c r="J22" s="108">
        <f>MROUND(IF((OR(D22="",F22="")),0,IF((F22&lt;D22),((F22-D22)*24)+24,(F22-D22)*24)-E22/60),1/60)</f>
        <v>0</v>
      </c>
      <c r="K22" s="109"/>
      <c r="L22" s="8"/>
      <c r="M22" s="13" t="s">
        <v>51</v>
      </c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</row>
    <row r="23" spans="1:24" s="7" customFormat="1" ht="24" customHeight="1" x14ac:dyDescent="0.35">
      <c r="A23" s="78"/>
      <c r="B23" s="104">
        <f t="shared" si="2"/>
        <v>44754</v>
      </c>
      <c r="C23" s="104"/>
      <c r="D23" s="105"/>
      <c r="E23" s="106"/>
      <c r="F23" s="105"/>
      <c r="G23" s="107"/>
      <c r="H23" s="107"/>
      <c r="I23" s="95"/>
      <c r="J23" s="108">
        <f t="shared" ref="J23:J26" si="4">MROUND(IF((OR(D23="",F23="")),0,IF((F23&lt;D23),((F23-D23)*24)+24,(F23-D23)*24)-E23/60),1/60)</f>
        <v>0</v>
      </c>
      <c r="K23" s="109"/>
      <c r="L23" s="8"/>
      <c r="M23" s="10" t="s">
        <v>53</v>
      </c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s="7" customFormat="1" ht="24" customHeight="1" x14ac:dyDescent="0.35">
      <c r="A24" s="78"/>
      <c r="B24" s="104">
        <f t="shared" si="2"/>
        <v>44755</v>
      </c>
      <c r="C24" s="104"/>
      <c r="D24" s="105"/>
      <c r="E24" s="106"/>
      <c r="F24" s="105"/>
      <c r="G24" s="107"/>
      <c r="H24" s="107"/>
      <c r="I24" s="95"/>
      <c r="J24" s="108">
        <f t="shared" si="4"/>
        <v>0</v>
      </c>
      <c r="K24" s="109"/>
      <c r="L24" s="8"/>
      <c r="M24" s="10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</row>
    <row r="25" spans="1:24" s="7" customFormat="1" ht="24" customHeight="1" x14ac:dyDescent="0.35">
      <c r="A25" s="78"/>
      <c r="B25" s="104">
        <f t="shared" si="2"/>
        <v>44756</v>
      </c>
      <c r="C25" s="104"/>
      <c r="D25" s="105"/>
      <c r="E25" s="106"/>
      <c r="F25" s="105"/>
      <c r="G25" s="107"/>
      <c r="H25" s="107"/>
      <c r="I25" s="95"/>
      <c r="J25" s="108">
        <f t="shared" si="4"/>
        <v>0</v>
      </c>
      <c r="K25" s="109"/>
      <c r="L25" s="8"/>
      <c r="M25" s="10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</row>
    <row r="26" spans="1:24" s="7" customFormat="1" ht="24" customHeight="1" x14ac:dyDescent="0.35">
      <c r="A26" s="78"/>
      <c r="B26" s="104">
        <f t="shared" si="2"/>
        <v>44757</v>
      </c>
      <c r="C26" s="104"/>
      <c r="D26" s="105"/>
      <c r="E26" s="106"/>
      <c r="F26" s="105"/>
      <c r="G26" s="107"/>
      <c r="H26" s="107"/>
      <c r="I26" s="95"/>
      <c r="J26" s="108">
        <f t="shared" si="4"/>
        <v>0</v>
      </c>
      <c r="K26" s="109"/>
      <c r="L26" s="8"/>
      <c r="M26" s="10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s="7" customFormat="1" ht="24" customHeight="1" x14ac:dyDescent="0.35">
      <c r="A27" s="78"/>
      <c r="B27" s="104">
        <f t="shared" si="2"/>
        <v>44758</v>
      </c>
      <c r="C27" s="104"/>
      <c r="D27" s="105"/>
      <c r="E27" s="106"/>
      <c r="F27" s="105"/>
      <c r="G27" s="107"/>
      <c r="H27" s="107"/>
      <c r="I27" s="95"/>
      <c r="J27" s="108">
        <f t="shared" ref="J27:J28" si="5">MROUND(IF((OR(D27="",F27="")),0,IF((F27&lt;D27),((F27-D27)*24)+24,(F27-D27)*24)-E27/60),1/60)</f>
        <v>0</v>
      </c>
      <c r="K27" s="109"/>
      <c r="L27" s="8"/>
      <c r="M27" s="10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</row>
    <row r="28" spans="1:24" s="7" customFormat="1" ht="24" customHeight="1" thickBot="1" x14ac:dyDescent="0.4">
      <c r="A28" s="78"/>
      <c r="B28" s="104">
        <f t="shared" si="2"/>
        <v>44759</v>
      </c>
      <c r="C28" s="104"/>
      <c r="D28" s="105"/>
      <c r="E28" s="106"/>
      <c r="F28" s="105"/>
      <c r="G28" s="107"/>
      <c r="H28" s="107"/>
      <c r="I28" s="95"/>
      <c r="J28" s="108">
        <f t="shared" si="5"/>
        <v>0</v>
      </c>
      <c r="K28" s="109"/>
      <c r="L28" s="8"/>
      <c r="M28" s="10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</row>
    <row r="29" spans="1:24" s="7" customFormat="1" ht="24" customHeight="1" thickBot="1" x14ac:dyDescent="0.4">
      <c r="A29" s="78"/>
      <c r="B29" s="95"/>
      <c r="C29" s="95"/>
      <c r="D29" s="95"/>
      <c r="E29" s="95"/>
      <c r="F29" s="95"/>
      <c r="G29" s="95"/>
      <c r="H29" s="96" t="s">
        <v>14</v>
      </c>
      <c r="I29" s="95"/>
      <c r="J29" s="110">
        <f>SUM(J15:J28)</f>
        <v>8</v>
      </c>
      <c r="K29" s="111"/>
      <c r="L29" s="8"/>
      <c r="M29" s="10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</row>
    <row r="30" spans="1:24" s="7" customFormat="1" ht="24" customHeight="1" x14ac:dyDescent="0.35">
      <c r="A30" s="78"/>
      <c r="B30" s="95"/>
      <c r="C30" s="95"/>
      <c r="D30" s="95"/>
      <c r="E30" s="95"/>
      <c r="F30" s="95"/>
      <c r="G30" s="95"/>
      <c r="H30" s="95"/>
      <c r="I30" s="95"/>
      <c r="J30" s="96"/>
      <c r="K30" s="112"/>
      <c r="L30" s="8"/>
      <c r="M30" s="10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</row>
    <row r="31" spans="1:24" s="7" customFormat="1" ht="24" customHeight="1" thickBot="1" x14ac:dyDescent="0.35">
      <c r="A31" s="78"/>
      <c r="B31" s="113"/>
      <c r="C31" s="113"/>
      <c r="D31" s="113"/>
      <c r="E31" s="113"/>
      <c r="F31" s="114"/>
      <c r="G31" s="115"/>
      <c r="H31" s="115"/>
      <c r="I31" s="95"/>
      <c r="J31" s="95"/>
      <c r="K31" s="98"/>
      <c r="L31" s="8"/>
      <c r="M31" s="5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</row>
    <row r="32" spans="1:24" s="7" customFormat="1" ht="24" customHeight="1" x14ac:dyDescent="0.3">
      <c r="A32" s="78"/>
      <c r="B32" s="139" t="s">
        <v>4</v>
      </c>
      <c r="C32" s="139"/>
      <c r="D32" s="139"/>
      <c r="E32" s="139"/>
      <c r="F32" s="116" t="s">
        <v>0</v>
      </c>
      <c r="G32" s="141" t="s">
        <v>70</v>
      </c>
      <c r="H32" s="142"/>
      <c r="I32" s="142"/>
      <c r="J32" s="143"/>
      <c r="K32" s="98"/>
      <c r="L32" s="8"/>
      <c r="M32" s="5" t="s">
        <v>50</v>
      </c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</row>
    <row r="33" spans="1:13" ht="27.75" customHeight="1" x14ac:dyDescent="0.45">
      <c r="A33" s="70"/>
      <c r="B33" s="117"/>
      <c r="C33" s="117"/>
      <c r="D33" s="117"/>
      <c r="E33" s="117"/>
      <c r="F33" s="118"/>
      <c r="G33" s="119"/>
      <c r="H33" s="118"/>
      <c r="I33" s="102"/>
      <c r="J33" s="120"/>
      <c r="K33" s="103"/>
      <c r="M33" s="6"/>
    </row>
    <row r="34" spans="1:13" ht="19.8" x14ac:dyDescent="0.45">
      <c r="A34" s="70"/>
      <c r="B34" s="140"/>
      <c r="C34" s="140"/>
      <c r="D34" s="140"/>
      <c r="E34" s="140"/>
      <c r="F34" s="114"/>
      <c r="G34" s="121"/>
      <c r="H34" s="115"/>
      <c r="I34" s="102"/>
      <c r="J34" s="120"/>
      <c r="K34" s="103"/>
      <c r="M34" s="6"/>
    </row>
    <row r="35" spans="1:13" ht="22.5" customHeight="1" x14ac:dyDescent="0.45">
      <c r="A35" s="70"/>
      <c r="B35" s="139" t="s">
        <v>5</v>
      </c>
      <c r="C35" s="139"/>
      <c r="D35" s="139"/>
      <c r="E35" s="139"/>
      <c r="F35" s="116" t="s">
        <v>0</v>
      </c>
      <c r="G35" s="122"/>
      <c r="H35" s="123"/>
      <c r="I35" s="102"/>
      <c r="J35" s="120"/>
      <c r="K35" s="103"/>
      <c r="M35" s="5" t="s">
        <v>50</v>
      </c>
    </row>
    <row r="36" spans="1:13" ht="22.5" customHeight="1" x14ac:dyDescent="0.4">
      <c r="A36" s="70"/>
      <c r="B36" s="124"/>
      <c r="C36" s="124"/>
      <c r="D36" s="124"/>
      <c r="E36" s="124"/>
      <c r="F36" s="124"/>
      <c r="G36" s="125"/>
      <c r="H36" s="124"/>
      <c r="I36" s="124"/>
      <c r="J36" s="126"/>
      <c r="K36" s="127"/>
    </row>
    <row r="37" spans="1:13" ht="19.2" thickBot="1" x14ac:dyDescent="0.5">
      <c r="A37" s="70"/>
      <c r="B37" s="76"/>
      <c r="C37" s="76"/>
      <c r="D37" s="76"/>
      <c r="E37" s="76"/>
      <c r="F37" s="76"/>
      <c r="G37" s="128"/>
      <c r="H37" s="129"/>
      <c r="I37" s="130"/>
      <c r="J37" s="131"/>
      <c r="K37" s="132"/>
    </row>
    <row r="38" spans="1:13" x14ac:dyDescent="0.35">
      <c r="A38" s="70"/>
      <c r="B38" s="71"/>
      <c r="C38" s="71"/>
      <c r="D38" s="133"/>
      <c r="E38" s="133"/>
      <c r="F38" s="133"/>
      <c r="G38" s="133"/>
      <c r="H38" s="133"/>
      <c r="I38" s="133"/>
      <c r="J38" s="133"/>
      <c r="K38" s="133"/>
    </row>
    <row r="39" spans="1:13" x14ac:dyDescent="0.35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1"/>
    </row>
    <row r="40" spans="1:13" x14ac:dyDescent="0.35">
      <c r="A40" s="70"/>
      <c r="B40" s="71"/>
      <c r="C40" s="71"/>
      <c r="D40" s="71"/>
      <c r="E40" s="71"/>
      <c r="F40" s="71"/>
      <c r="G40" s="71"/>
      <c r="H40" s="71"/>
      <c r="I40" s="71"/>
      <c r="J40" s="71"/>
      <c r="K40" s="71"/>
    </row>
    <row r="41" spans="1:13" x14ac:dyDescent="0.35">
      <c r="A41" s="70"/>
      <c r="B41" s="71"/>
      <c r="C41" s="71"/>
      <c r="D41" s="71"/>
      <c r="E41" s="71"/>
      <c r="F41" s="71"/>
      <c r="G41" s="71"/>
      <c r="H41" s="71"/>
      <c r="I41" s="71"/>
      <c r="J41" s="71"/>
      <c r="K41" s="71"/>
    </row>
  </sheetData>
  <sheetProtection selectLockedCells="1"/>
  <mergeCells count="7">
    <mergeCell ref="U2:W2"/>
    <mergeCell ref="U7:W7"/>
    <mergeCell ref="M3:S3"/>
    <mergeCell ref="B32:E32"/>
    <mergeCell ref="B35:E35"/>
    <mergeCell ref="B34:E34"/>
    <mergeCell ref="G32:J32"/>
  </mergeCells>
  <phoneticPr fontId="0" type="noConversion"/>
  <conditionalFormatting sqref="M5:S13">
    <cfRule type="expression" dxfId="3" priority="5">
      <formula>ISNUMBER(MATCH(M5,$B$15:$B$21,0))</formula>
    </cfRule>
    <cfRule type="expression" dxfId="2" priority="6">
      <formula>MONTH(M5)&lt;&gt;MONTH($M$3)</formula>
    </cfRule>
  </conditionalFormatting>
  <dataValidations count="2">
    <dataValidation type="time" allowBlank="1" showInputMessage="1" showErrorMessage="1" errorTitle="Incorrect Time Format" error="Please use the following format for entering the time: 12:00 AM" sqref="D15:D28 F15:H28" xr:uid="{00000000-0002-0000-0000-000000000000}">
      <formula1>0</formula1>
      <formula2>0.999988425925926</formula2>
    </dataValidation>
    <dataValidation type="list" allowBlank="1" showInputMessage="1" showErrorMessage="1" sqref="V8:V9" xr:uid="{00000000-0002-0000-0000-000001000000}">
      <formula1>$X$7:$X$8</formula1>
    </dataValidation>
  </dataValidations>
  <hyperlinks>
    <hyperlink ref="U2" r:id="rId1" display="Time Cards by Vertex42.com" xr:uid="{00000000-0004-0000-0000-000000000000}"/>
  </hyperlinks>
  <printOptions horizontalCentered="1" verticalCentered="1"/>
  <pageMargins left="0.7" right="0.7" top="0.5" bottom="0.5" header="0.3" footer="0.3"/>
  <pageSetup scale="90" fitToHeight="0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</sheetPr>
  <dimension ref="A1:X27"/>
  <sheetViews>
    <sheetView showGridLines="0" workbookViewId="0">
      <selection activeCell="G8" sqref="G8:H8"/>
    </sheetView>
  </sheetViews>
  <sheetFormatPr defaultColWidth="9.109375" defaultRowHeight="14.4" x14ac:dyDescent="0.35"/>
  <cols>
    <col min="1" max="1" width="11.33203125" style="14" customWidth="1"/>
    <col min="2" max="2" width="10.44140625" style="14" customWidth="1"/>
    <col min="3" max="3" width="8.44140625" style="14" customWidth="1"/>
    <col min="4" max="4" width="10.44140625" style="14" customWidth="1"/>
    <col min="5" max="5" width="2.5546875" style="14" customWidth="1"/>
    <col min="6" max="6" width="8.6640625" style="14" customWidth="1"/>
    <col min="7" max="7" width="8.88671875" style="14" customWidth="1"/>
    <col min="8" max="8" width="9.5546875" style="14" customWidth="1"/>
    <col min="9" max="11" width="8.88671875" style="14" customWidth="1"/>
    <col min="12" max="12" width="9.109375" style="2"/>
    <col min="13" max="20" width="3.109375" style="29" customWidth="1"/>
    <col min="21" max="23" width="9.33203125" style="29" customWidth="1"/>
    <col min="24" max="24" width="9.109375" style="29" hidden="1" customWidth="1"/>
    <col min="25" max="16384" width="9.109375" style="2"/>
  </cols>
  <sheetData>
    <row r="1" spans="1:24" s="1" customFormat="1" ht="31.5" customHeight="1" x14ac:dyDescent="0.35">
      <c r="A1" s="49" t="s">
        <v>31</v>
      </c>
      <c r="B1" s="49"/>
      <c r="C1" s="49"/>
      <c r="D1" s="49"/>
      <c r="E1" s="49"/>
      <c r="F1" s="49"/>
      <c r="G1" s="49"/>
      <c r="H1" s="49"/>
      <c r="I1" s="49"/>
      <c r="J1" s="49"/>
      <c r="K1" s="50" t="s">
        <v>10</v>
      </c>
      <c r="M1" s="29"/>
      <c r="N1" s="29"/>
      <c r="O1" s="29"/>
      <c r="P1" s="29"/>
      <c r="Q1" s="29"/>
      <c r="R1" s="29"/>
      <c r="S1" s="29"/>
      <c r="T1" s="29"/>
      <c r="U1" s="134" t="s">
        <v>41</v>
      </c>
      <c r="V1" s="134"/>
      <c r="W1" s="134"/>
      <c r="X1" s="29"/>
    </row>
    <row r="2" spans="1:24" ht="16.2" x14ac:dyDescent="0.35">
      <c r="M2" s="136">
        <f>DATE(V2,V3,1)</f>
        <v>42736</v>
      </c>
      <c r="N2" s="137"/>
      <c r="O2" s="137"/>
      <c r="P2" s="137"/>
      <c r="Q2" s="137"/>
      <c r="R2" s="137"/>
      <c r="S2" s="138"/>
      <c r="U2" s="55" t="s">
        <v>63</v>
      </c>
      <c r="V2" s="56">
        <v>2017</v>
      </c>
    </row>
    <row r="3" spans="1:24" x14ac:dyDescent="0.35">
      <c r="A3" s="15"/>
      <c r="M3" s="34" t="s">
        <v>19</v>
      </c>
      <c r="N3" s="35" t="s">
        <v>20</v>
      </c>
      <c r="O3" s="35" t="s">
        <v>21</v>
      </c>
      <c r="P3" s="35" t="s">
        <v>22</v>
      </c>
      <c r="Q3" s="35" t="s">
        <v>23</v>
      </c>
      <c r="R3" s="35" t="s">
        <v>24</v>
      </c>
      <c r="S3" s="36" t="s">
        <v>25</v>
      </c>
      <c r="U3" s="55" t="s">
        <v>55</v>
      </c>
      <c r="V3" s="56">
        <v>1</v>
      </c>
    </row>
    <row r="4" spans="1:24" s="7" customFormat="1" x14ac:dyDescent="0.35">
      <c r="A4" s="15" t="s">
        <v>11</v>
      </c>
      <c r="B4" s="15"/>
      <c r="C4" s="15"/>
      <c r="D4" s="16"/>
      <c r="E4" s="16"/>
      <c r="F4" s="17" t="s">
        <v>1</v>
      </c>
      <c r="G4" s="146"/>
      <c r="H4" s="146"/>
      <c r="I4" s="146"/>
      <c r="J4" s="146"/>
      <c r="K4" s="146"/>
      <c r="M4" s="30">
        <f>$M$2-WEEKDAY($M$2,1)+(ROW(M4)-ROW($M$4))*7+(COLUMN(M4)-COLUMN($M$4)+1)</f>
        <v>42736</v>
      </c>
      <c r="N4" s="30">
        <f t="shared" ref="N4:S9" si="0">$M$2-WEEKDAY($M$2,1)+(ROW(N4)-ROW($M$4))*7+(COLUMN(N4)-COLUMN($M$4)+1)</f>
        <v>42737</v>
      </c>
      <c r="O4" s="30">
        <f t="shared" si="0"/>
        <v>42738</v>
      </c>
      <c r="P4" s="30">
        <f t="shared" si="0"/>
        <v>42739</v>
      </c>
      <c r="Q4" s="30">
        <f t="shared" si="0"/>
        <v>42740</v>
      </c>
      <c r="R4" s="30">
        <f t="shared" si="0"/>
        <v>42741</v>
      </c>
      <c r="S4" s="30">
        <f t="shared" si="0"/>
        <v>42742</v>
      </c>
      <c r="T4" s="31"/>
      <c r="X4" s="32" t="s">
        <v>30</v>
      </c>
    </row>
    <row r="5" spans="1:24" s="7" customFormat="1" x14ac:dyDescent="0.25">
      <c r="A5" s="15" t="s">
        <v>12</v>
      </c>
      <c r="B5" s="15"/>
      <c r="C5" s="15"/>
      <c r="D5" s="16"/>
      <c r="E5" s="16"/>
      <c r="F5" s="16"/>
      <c r="G5" s="16"/>
      <c r="H5" s="16"/>
      <c r="I5" s="16"/>
      <c r="J5" s="16"/>
      <c r="K5" s="16"/>
      <c r="M5" s="30">
        <f t="shared" ref="M5:M9" si="1">$M$2-WEEKDAY($M$2,1)+(ROW(M5)-ROW($M$4))*7+(COLUMN(M5)-COLUMN($M$4)+1)</f>
        <v>42743</v>
      </c>
      <c r="N5" s="30">
        <f t="shared" si="0"/>
        <v>42744</v>
      </c>
      <c r="O5" s="30">
        <f t="shared" si="0"/>
        <v>42745</v>
      </c>
      <c r="P5" s="30">
        <f t="shared" si="0"/>
        <v>42746</v>
      </c>
      <c r="Q5" s="30">
        <f t="shared" si="0"/>
        <v>42747</v>
      </c>
      <c r="R5" s="30">
        <f t="shared" si="0"/>
        <v>42748</v>
      </c>
      <c r="S5" s="30">
        <f t="shared" si="0"/>
        <v>42749</v>
      </c>
      <c r="T5" s="31"/>
      <c r="U5" s="135" t="s">
        <v>28</v>
      </c>
      <c r="V5" s="135"/>
      <c r="W5" s="135"/>
      <c r="X5" s="33" t="s">
        <v>48</v>
      </c>
    </row>
    <row r="6" spans="1:24" s="7" customFormat="1" x14ac:dyDescent="0.35">
      <c r="A6" s="15" t="s">
        <v>13</v>
      </c>
      <c r="B6" s="15"/>
      <c r="C6" s="15"/>
      <c r="D6" s="16"/>
      <c r="E6" s="16"/>
      <c r="F6" s="17" t="s">
        <v>2</v>
      </c>
      <c r="G6" s="147"/>
      <c r="H6" s="147"/>
      <c r="I6" s="147"/>
      <c r="J6" s="147"/>
      <c r="K6" s="147"/>
      <c r="M6" s="30">
        <f t="shared" si="1"/>
        <v>42750</v>
      </c>
      <c r="N6" s="30">
        <f t="shared" si="0"/>
        <v>42751</v>
      </c>
      <c r="O6" s="30">
        <f t="shared" si="0"/>
        <v>42752</v>
      </c>
      <c r="P6" s="30">
        <f t="shared" si="0"/>
        <v>42753</v>
      </c>
      <c r="Q6" s="30">
        <f t="shared" si="0"/>
        <v>42754</v>
      </c>
      <c r="R6" s="30">
        <f t="shared" si="0"/>
        <v>42755</v>
      </c>
      <c r="S6" s="30">
        <f t="shared" si="0"/>
        <v>42756</v>
      </c>
      <c r="T6" s="31"/>
      <c r="U6" s="63" t="s">
        <v>45</v>
      </c>
      <c r="V6" s="56" t="s">
        <v>48</v>
      </c>
      <c r="W6" s="11" t="b">
        <f>IF(V6="yes",TRUE,FALSE)</f>
        <v>1</v>
      </c>
      <c r="X6" s="33" t="s">
        <v>49</v>
      </c>
    </row>
    <row r="7" spans="1:24" s="7" customFormat="1" x14ac:dyDescent="0.35">
      <c r="A7" s="15" t="s">
        <v>15</v>
      </c>
      <c r="B7" s="15"/>
      <c r="C7" s="15"/>
      <c r="D7" s="16"/>
      <c r="E7" s="16"/>
      <c r="F7" s="16"/>
      <c r="G7" s="18"/>
      <c r="H7" s="18"/>
      <c r="I7" s="16"/>
      <c r="J7" s="16"/>
      <c r="K7" s="16"/>
      <c r="M7" s="30">
        <f t="shared" si="1"/>
        <v>42757</v>
      </c>
      <c r="N7" s="30">
        <f t="shared" si="0"/>
        <v>42758</v>
      </c>
      <c r="O7" s="30">
        <f t="shared" si="0"/>
        <v>42759</v>
      </c>
      <c r="P7" s="30">
        <f t="shared" si="0"/>
        <v>42760</v>
      </c>
      <c r="Q7" s="30">
        <f t="shared" si="0"/>
        <v>42761</v>
      </c>
      <c r="R7" s="30">
        <f t="shared" si="0"/>
        <v>42762</v>
      </c>
      <c r="S7" s="30">
        <f t="shared" si="0"/>
        <v>42763</v>
      </c>
      <c r="T7" s="31"/>
      <c r="U7" s="64" t="s">
        <v>46</v>
      </c>
      <c r="V7" s="56">
        <v>8</v>
      </c>
      <c r="W7" s="12" t="s">
        <v>29</v>
      </c>
      <c r="X7" s="31"/>
    </row>
    <row r="8" spans="1:24" s="7" customFormat="1" x14ac:dyDescent="0.35">
      <c r="A8" s="16"/>
      <c r="B8" s="15"/>
      <c r="C8" s="15"/>
      <c r="D8" s="16"/>
      <c r="E8" s="16"/>
      <c r="F8" s="17" t="s">
        <v>3</v>
      </c>
      <c r="G8" s="144">
        <v>42737</v>
      </c>
      <c r="H8" s="145"/>
      <c r="I8" s="16"/>
      <c r="J8" s="16"/>
      <c r="K8" s="19" t="s">
        <v>16</v>
      </c>
      <c r="M8" s="30">
        <f t="shared" si="1"/>
        <v>42764</v>
      </c>
      <c r="N8" s="30">
        <f t="shared" si="0"/>
        <v>42765</v>
      </c>
      <c r="O8" s="30">
        <f t="shared" si="0"/>
        <v>42766</v>
      </c>
      <c r="P8" s="30">
        <f t="shared" si="0"/>
        <v>42767</v>
      </c>
      <c r="Q8" s="30">
        <f t="shared" si="0"/>
        <v>42768</v>
      </c>
      <c r="R8" s="30">
        <f t="shared" si="0"/>
        <v>42769</v>
      </c>
      <c r="S8" s="30">
        <f t="shared" si="0"/>
        <v>42770</v>
      </c>
      <c r="T8" s="31"/>
      <c r="U8" s="63" t="s">
        <v>47</v>
      </c>
      <c r="V8" s="56" t="s">
        <v>48</v>
      </c>
      <c r="W8" s="11" t="b">
        <f>IF(V8="yes",TRUE,FALSE)</f>
        <v>1</v>
      </c>
      <c r="X8" s="31"/>
    </row>
    <row r="9" spans="1:24" s="7" customFormat="1" x14ac:dyDescent="0.3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M9" s="30">
        <f t="shared" si="1"/>
        <v>42771</v>
      </c>
      <c r="N9" s="30">
        <f t="shared" si="0"/>
        <v>42772</v>
      </c>
      <c r="O9" s="30">
        <f t="shared" si="0"/>
        <v>42773</v>
      </c>
      <c r="P9" s="30">
        <f t="shared" si="0"/>
        <v>42774</v>
      </c>
      <c r="Q9" s="30">
        <f t="shared" si="0"/>
        <v>42775</v>
      </c>
      <c r="R9" s="30">
        <f t="shared" si="0"/>
        <v>42776</v>
      </c>
      <c r="S9" s="30">
        <f t="shared" si="0"/>
        <v>42777</v>
      </c>
      <c r="T9" s="31"/>
      <c r="U9" s="64" t="s">
        <v>46</v>
      </c>
      <c r="V9" s="56">
        <v>40</v>
      </c>
      <c r="W9" s="12" t="s">
        <v>29</v>
      </c>
      <c r="X9" s="31"/>
    </row>
    <row r="10" spans="1:24" x14ac:dyDescent="0.3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U10" s="7"/>
      <c r="V10" s="7"/>
      <c r="W10" s="7"/>
    </row>
    <row r="11" spans="1:24" s="7" customFormat="1" ht="30" customHeight="1" x14ac:dyDescent="0.35">
      <c r="A11" s="27" t="s">
        <v>6</v>
      </c>
      <c r="B11" s="28" t="s">
        <v>7</v>
      </c>
      <c r="C11" s="28" t="s">
        <v>34</v>
      </c>
      <c r="D11" s="28" t="s">
        <v>8</v>
      </c>
      <c r="E11" s="16"/>
      <c r="F11" s="27" t="s">
        <v>57</v>
      </c>
      <c r="G11" s="28" t="s">
        <v>58</v>
      </c>
      <c r="H11" s="28" t="s">
        <v>59</v>
      </c>
      <c r="I11" s="28" t="s">
        <v>60</v>
      </c>
      <c r="J11" s="28" t="s">
        <v>61</v>
      </c>
      <c r="K11" s="28" t="s">
        <v>62</v>
      </c>
      <c r="L11" s="8"/>
      <c r="M11" s="57" t="s">
        <v>54</v>
      </c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1:24" hidden="1" x14ac:dyDescent="0.35">
      <c r="M12" s="6"/>
    </row>
    <row r="13" spans="1:24" s="7" customFormat="1" ht="24" customHeight="1" x14ac:dyDescent="0.35">
      <c r="A13" s="20">
        <f>G8</f>
        <v>42737</v>
      </c>
      <c r="B13" s="21">
        <v>0.37847222222222227</v>
      </c>
      <c r="C13" s="22">
        <v>15</v>
      </c>
      <c r="D13" s="21">
        <v>0.75</v>
      </c>
      <c r="E13" s="16"/>
      <c r="F13" s="58">
        <f>ROUND((IF(OR(B13="",D13=""),0,IF(D13&lt;B13,D13+1-B13,D13-B13))-C13/1440)/(1/1440),0)*(1/1440)</f>
        <v>0.3611111111111111</v>
      </c>
      <c r="G13" s="59">
        <f>F13-H13</f>
        <v>0.33333333333333331</v>
      </c>
      <c r="H13" s="60">
        <f>MAX(IF($W$8,MAX(0,SUM(G$12:G12)+F13-$V$9/24),0),IF($W$6,IF(F13&gt;$V$7/24,F13-$V$7/24,0),0))</f>
        <v>2.777777777777779E-2</v>
      </c>
      <c r="I13" s="61"/>
      <c r="J13" s="61"/>
      <c r="K13" s="61"/>
      <c r="L13" s="8"/>
      <c r="M13" s="10" t="s">
        <v>56</v>
      </c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</row>
    <row r="14" spans="1:24" s="7" customFormat="1" ht="24" customHeight="1" x14ac:dyDescent="0.35">
      <c r="A14" s="20">
        <f t="shared" ref="A14:A19" si="2">A13+1</f>
        <v>42738</v>
      </c>
      <c r="B14" s="21">
        <v>0.37847222222222227</v>
      </c>
      <c r="C14" s="22">
        <v>30</v>
      </c>
      <c r="D14" s="21">
        <v>0.73958333333333337</v>
      </c>
      <c r="E14" s="16"/>
      <c r="F14" s="58">
        <f t="shared" ref="F14:F19" si="3">ROUND((IF(OR(B14="",D14=""),0,IF(D14&lt;B14,D14+1-B14,D14-B14))-C14/1440)/(1/1440),0)*(1/1440)</f>
        <v>0.34027777777777779</v>
      </c>
      <c r="G14" s="59">
        <f t="shared" ref="G14:G19" si="4">F14-H14</f>
        <v>0.33333333333333331</v>
      </c>
      <c r="H14" s="60">
        <f>MAX(IF($W$8,MAX(0,SUM(G$12:G13)+F14-$V$9/24),0),IF($W$6,IF(F14&gt;$V$7/24,F14-$V$7/24,0),0))</f>
        <v>6.9444444444444753E-3</v>
      </c>
      <c r="I14" s="61"/>
      <c r="J14" s="61"/>
      <c r="K14" s="61"/>
      <c r="L14" s="8"/>
      <c r="M14" s="10" t="s">
        <v>44</v>
      </c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</row>
    <row r="15" spans="1:24" s="7" customFormat="1" ht="24" customHeight="1" x14ac:dyDescent="0.35">
      <c r="A15" s="20">
        <f t="shared" si="2"/>
        <v>42739</v>
      </c>
      <c r="B15" s="21">
        <v>0.375</v>
      </c>
      <c r="C15" s="22">
        <v>45</v>
      </c>
      <c r="D15" s="21">
        <v>0.77083333333333337</v>
      </c>
      <c r="E15" s="16"/>
      <c r="F15" s="58">
        <f t="shared" si="3"/>
        <v>0.36458333333333337</v>
      </c>
      <c r="G15" s="59">
        <f t="shared" si="4"/>
        <v>0.33333333333333331</v>
      </c>
      <c r="H15" s="60">
        <f>MAX(IF($W$8,MAX(0,SUM(G$12:G14)+F15-$V$9/24),0),IF($W$6,IF(F15&gt;$V$7/24,F15-$V$7/24,0),0))</f>
        <v>3.1250000000000056E-2</v>
      </c>
      <c r="I15" s="61"/>
      <c r="J15" s="61"/>
      <c r="K15" s="61"/>
      <c r="L15" s="8"/>
      <c r="M15" s="13" t="s">
        <v>33</v>
      </c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</row>
    <row r="16" spans="1:24" s="7" customFormat="1" ht="24" customHeight="1" x14ac:dyDescent="0.35">
      <c r="A16" s="20">
        <f t="shared" si="2"/>
        <v>42740</v>
      </c>
      <c r="B16" s="21">
        <v>0.375</v>
      </c>
      <c r="C16" s="22">
        <v>45</v>
      </c>
      <c r="D16" s="21">
        <v>0.77083333333333337</v>
      </c>
      <c r="E16" s="16"/>
      <c r="F16" s="58">
        <f t="shared" si="3"/>
        <v>0.36458333333333337</v>
      </c>
      <c r="G16" s="59">
        <f t="shared" si="4"/>
        <v>0.33333333333333331</v>
      </c>
      <c r="H16" s="60">
        <f>MAX(IF($W$8,MAX(0,SUM(G$12:G15)+F16-$V$9/24),0),IF($W$6,IF(F16&gt;$V$7/24,F16-$V$7/24,0),0))</f>
        <v>3.1250000000000056E-2</v>
      </c>
      <c r="I16" s="61"/>
      <c r="J16" s="61"/>
      <c r="K16" s="61"/>
      <c r="L16" s="8"/>
      <c r="M16" s="10" t="s">
        <v>43</v>
      </c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</row>
    <row r="17" spans="1:24" s="7" customFormat="1" ht="24" customHeight="1" x14ac:dyDescent="0.35">
      <c r="A17" s="20">
        <f t="shared" si="2"/>
        <v>42741</v>
      </c>
      <c r="B17" s="21">
        <v>0.375</v>
      </c>
      <c r="C17" s="22">
        <v>40</v>
      </c>
      <c r="D17" s="21">
        <v>0.69791666666666663</v>
      </c>
      <c r="E17" s="16"/>
      <c r="F17" s="58">
        <f t="shared" si="3"/>
        <v>0.2951388888888889</v>
      </c>
      <c r="G17" s="59">
        <f t="shared" si="4"/>
        <v>0.2951388888888889</v>
      </c>
      <c r="H17" s="60">
        <f>MAX(IF($W$8,MAX(0,SUM(G$12:G16)+F17-$V$9/24),0),IF($W$6,IF(F17&gt;$V$7/24,F17-$V$7/24,0),0))</f>
        <v>0</v>
      </c>
      <c r="I17" s="61"/>
      <c r="J17" s="61"/>
      <c r="K17" s="61"/>
      <c r="L17" s="8"/>
      <c r="M17" s="13" t="s">
        <v>42</v>
      </c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</row>
    <row r="18" spans="1:24" s="7" customFormat="1" ht="24" customHeight="1" x14ac:dyDescent="0.35">
      <c r="A18" s="20">
        <f t="shared" si="2"/>
        <v>42742</v>
      </c>
      <c r="B18" s="21">
        <v>0.33333333333333331</v>
      </c>
      <c r="C18" s="22">
        <v>0</v>
      </c>
      <c r="D18" s="21">
        <v>0.41666666666666669</v>
      </c>
      <c r="E18" s="16"/>
      <c r="F18" s="58">
        <f t="shared" si="3"/>
        <v>8.3333333333333343E-2</v>
      </c>
      <c r="G18" s="59">
        <f t="shared" si="4"/>
        <v>3.8194444444444725E-2</v>
      </c>
      <c r="H18" s="60">
        <f>MAX(IF($W$8,MAX(0,SUM(G$12:G17)+F18-$V$9/24),0),IF($W$6,IF(F18&gt;$V$7/24,F18-$V$7/24,0),0))</f>
        <v>4.5138888888888618E-2</v>
      </c>
      <c r="I18" s="61"/>
      <c r="J18" s="61"/>
      <c r="K18" s="61"/>
      <c r="L18" s="8"/>
      <c r="M18" s="10" t="s">
        <v>52</v>
      </c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</row>
    <row r="19" spans="1:24" s="7" customFormat="1" ht="24" customHeight="1" x14ac:dyDescent="0.35">
      <c r="A19" s="20">
        <f t="shared" si="2"/>
        <v>42743</v>
      </c>
      <c r="B19" s="21"/>
      <c r="C19" s="22"/>
      <c r="D19" s="21"/>
      <c r="E19" s="16"/>
      <c r="F19" s="58">
        <f t="shared" si="3"/>
        <v>0</v>
      </c>
      <c r="G19" s="59">
        <f t="shared" si="4"/>
        <v>0</v>
      </c>
      <c r="H19" s="60">
        <f>MAX(IF($W$8,MAX(0,SUM(G$12:G18)+F19-$V$9/24),0),IF($W$6,IF(F19&gt;$V$7/24,F19-$V$7/24,0),0))</f>
        <v>0</v>
      </c>
      <c r="I19" s="61"/>
      <c r="J19" s="61"/>
      <c r="K19" s="61"/>
      <c r="L19" s="8"/>
      <c r="M19" s="13" t="s">
        <v>51</v>
      </c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</row>
    <row r="20" spans="1:24" ht="24" customHeight="1" x14ac:dyDescent="0.35">
      <c r="F20" s="17" t="s">
        <v>18</v>
      </c>
      <c r="G20" s="62">
        <f>SUM(G13:G19)</f>
        <v>1.6666666666666667</v>
      </c>
      <c r="H20" s="62">
        <f>SUM(H13:H19)</f>
        <v>0.14236111111111099</v>
      </c>
      <c r="I20" s="62">
        <f>SUM(I13:I19)</f>
        <v>0</v>
      </c>
      <c r="J20" s="62">
        <f>SUM(J13:J19)</f>
        <v>0</v>
      </c>
      <c r="K20" s="62">
        <f>SUM(K13:K19)</f>
        <v>0</v>
      </c>
      <c r="M20" s="5" t="s">
        <v>53</v>
      </c>
    </row>
    <row r="21" spans="1:24" s="7" customFormat="1" ht="24" customHeight="1" x14ac:dyDescent="0.35">
      <c r="A21" s="16"/>
      <c r="B21" s="16"/>
      <c r="C21" s="16"/>
      <c r="D21" s="16"/>
      <c r="E21" s="16"/>
      <c r="F21" s="17" t="s">
        <v>17</v>
      </c>
      <c r="G21" s="23">
        <v>15</v>
      </c>
      <c r="H21" s="24">
        <f>1.5*G21</f>
        <v>22.5</v>
      </c>
      <c r="I21" s="23">
        <v>15</v>
      </c>
      <c r="J21" s="23">
        <v>15</v>
      </c>
      <c r="K21" s="23">
        <v>15</v>
      </c>
      <c r="L21" s="8"/>
      <c r="M21" s="5" t="s">
        <v>50</v>
      </c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</row>
    <row r="22" spans="1:24" s="7" customFormat="1" ht="24" customHeight="1" x14ac:dyDescent="0.35">
      <c r="A22" s="16"/>
      <c r="B22" s="16"/>
      <c r="C22" s="16"/>
      <c r="D22" s="16"/>
      <c r="E22" s="16"/>
      <c r="F22" s="17" t="s">
        <v>26</v>
      </c>
      <c r="G22" s="54">
        <f>ROUND(G21*G20*24,2)</f>
        <v>600</v>
      </c>
      <c r="H22" s="54">
        <f>ROUND(H21*H20*24,2)</f>
        <v>76.87</v>
      </c>
      <c r="I22" s="54">
        <f>ROUND(I21*I20*24,2)</f>
        <v>0</v>
      </c>
      <c r="J22" s="54">
        <f>ROUND(J21*J20*24,2)</f>
        <v>0</v>
      </c>
      <c r="K22" s="54">
        <f>ROUND(K21*K20*24,2)</f>
        <v>0</v>
      </c>
      <c r="L22" s="8"/>
      <c r="M22" s="5" t="s">
        <v>50</v>
      </c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</row>
    <row r="23" spans="1:24" ht="27.75" customHeight="1" x14ac:dyDescent="0.35">
      <c r="A23" s="148"/>
      <c r="B23" s="148"/>
      <c r="C23" s="148"/>
      <c r="D23" s="53"/>
      <c r="M23" s="6"/>
    </row>
    <row r="24" spans="1:24" x14ac:dyDescent="0.35">
      <c r="A24" s="149" t="s">
        <v>4</v>
      </c>
      <c r="B24" s="149"/>
      <c r="C24" s="149"/>
      <c r="D24" s="25" t="s">
        <v>0</v>
      </c>
      <c r="M24" s="6"/>
    </row>
    <row r="25" spans="1:24" ht="22.5" customHeight="1" x14ac:dyDescent="0.35">
      <c r="A25" s="51"/>
      <c r="B25" s="51"/>
      <c r="C25" s="51"/>
      <c r="D25" s="52"/>
      <c r="I25" s="26" t="s">
        <v>27</v>
      </c>
      <c r="J25" s="150">
        <f>SUM(G22:K22)</f>
        <v>676.87</v>
      </c>
      <c r="K25" s="150"/>
      <c r="M25" s="5" t="s">
        <v>50</v>
      </c>
    </row>
    <row r="26" spans="1:24" ht="27.75" customHeight="1" x14ac:dyDescent="0.35">
      <c r="A26" s="148"/>
      <c r="B26" s="148"/>
      <c r="C26" s="148"/>
      <c r="D26" s="53"/>
      <c r="H26" s="2"/>
      <c r="I26" s="2"/>
      <c r="J26" s="2"/>
      <c r="K26" s="2"/>
    </row>
    <row r="27" spans="1:24" x14ac:dyDescent="0.35">
      <c r="A27" s="149" t="s">
        <v>5</v>
      </c>
      <c r="B27" s="149"/>
      <c r="C27" s="149"/>
      <c r="D27" s="25" t="s">
        <v>0</v>
      </c>
    </row>
  </sheetData>
  <mergeCells count="11">
    <mergeCell ref="A23:C23"/>
    <mergeCell ref="A24:C24"/>
    <mergeCell ref="J25:K25"/>
    <mergeCell ref="A26:C26"/>
    <mergeCell ref="A27:C27"/>
    <mergeCell ref="G8:H8"/>
    <mergeCell ref="U1:W1"/>
    <mergeCell ref="M2:S2"/>
    <mergeCell ref="G4:K4"/>
    <mergeCell ref="U5:W5"/>
    <mergeCell ref="G6:K6"/>
  </mergeCells>
  <conditionalFormatting sqref="M4:S9">
    <cfRule type="expression" dxfId="1" priority="1">
      <formula>ISNUMBER(MATCH(M4,$A$13:$A$19,0))</formula>
    </cfRule>
    <cfRule type="expression" dxfId="0" priority="2">
      <formula>MONTH(M4)&lt;&gt;MONTH($M$2)</formula>
    </cfRule>
  </conditionalFormatting>
  <dataValidations count="2">
    <dataValidation type="list" allowBlank="1" showInputMessage="1" showErrorMessage="1" sqref="V6 V8" xr:uid="{00000000-0002-0000-0100-000000000000}">
      <formula1>$X$5:$X$6</formula1>
    </dataValidation>
    <dataValidation type="time" allowBlank="1" showInputMessage="1" showErrorMessage="1" errorTitle="Incorrect Time Format" error="Please use the following format for entering the time: 12:00 AM" sqref="D13:D19 B13:B19" xr:uid="{00000000-0002-0000-0100-000001000000}">
      <formula1>0</formula1>
      <formula2>0.999988425925926</formula2>
    </dataValidation>
  </dataValidations>
  <hyperlinks>
    <hyperlink ref="U1" r:id="rId1" display="Time Cards by Vertex42.com" xr:uid="{00000000-0004-0000-0100-000000000000}"/>
  </hyperlinks>
  <printOptions horizontalCentered="1"/>
  <pageMargins left="0.5" right="0.5" top="0.5" bottom="0.75" header="0.5" footer="0.4"/>
  <pageSetup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9"/>
  <sheetViews>
    <sheetView showGridLines="0" workbookViewId="0"/>
  </sheetViews>
  <sheetFormatPr defaultRowHeight="14.4" x14ac:dyDescent="0.35"/>
  <cols>
    <col min="1" max="1" width="3" style="47" customWidth="1"/>
    <col min="2" max="2" width="76" style="47" customWidth="1"/>
    <col min="3" max="3" width="9.109375" style="9"/>
  </cols>
  <sheetData>
    <row r="1" spans="1:3" ht="32.1" customHeight="1" x14ac:dyDescent="0.35">
      <c r="A1" s="37"/>
      <c r="B1" s="38" t="s">
        <v>41</v>
      </c>
      <c r="C1" s="39"/>
    </row>
    <row r="2" spans="1:3" ht="16.2" x14ac:dyDescent="0.35">
      <c r="A2" s="37"/>
      <c r="B2" s="40"/>
      <c r="C2" s="39"/>
    </row>
    <row r="3" spans="1:3" ht="15" x14ac:dyDescent="0.35">
      <c r="A3" s="37"/>
      <c r="B3" s="41" t="s">
        <v>35</v>
      </c>
      <c r="C3" s="39"/>
    </row>
    <row r="4" spans="1:3" x14ac:dyDescent="0.35">
      <c r="A4" s="37"/>
      <c r="B4" s="48" t="s">
        <v>64</v>
      </c>
      <c r="C4" s="39"/>
    </row>
    <row r="5" spans="1:3" ht="16.2" x14ac:dyDescent="0.35">
      <c r="A5" s="37"/>
      <c r="B5" s="42"/>
      <c r="C5" s="39"/>
    </row>
    <row r="6" spans="1:3" ht="16.2" x14ac:dyDescent="0.35">
      <c r="A6" s="37"/>
      <c r="B6" s="43" t="s">
        <v>32</v>
      </c>
      <c r="C6" s="39"/>
    </row>
    <row r="7" spans="1:3" ht="16.2" x14ac:dyDescent="0.35">
      <c r="A7" s="37"/>
      <c r="B7" s="42"/>
      <c r="C7" s="39"/>
    </row>
    <row r="8" spans="1:3" ht="46.2" x14ac:dyDescent="0.35">
      <c r="A8" s="37"/>
      <c r="B8" s="42" t="s">
        <v>36</v>
      </c>
      <c r="C8" s="39"/>
    </row>
    <row r="9" spans="1:3" ht="16.2" x14ac:dyDescent="0.35">
      <c r="A9" s="37"/>
      <c r="B9" s="42"/>
      <c r="C9" s="39"/>
    </row>
    <row r="10" spans="1:3" ht="31.2" x14ac:dyDescent="0.35">
      <c r="A10" s="37"/>
      <c r="B10" s="42" t="s">
        <v>37</v>
      </c>
      <c r="C10" s="39"/>
    </row>
    <row r="11" spans="1:3" ht="16.2" x14ac:dyDescent="0.35">
      <c r="A11" s="37"/>
      <c r="B11" s="42"/>
      <c r="C11" s="39"/>
    </row>
    <row r="12" spans="1:3" ht="31.2" x14ac:dyDescent="0.35">
      <c r="A12" s="37"/>
      <c r="B12" s="42" t="s">
        <v>38</v>
      </c>
      <c r="C12" s="39"/>
    </row>
    <row r="13" spans="1:3" ht="16.2" x14ac:dyDescent="0.35">
      <c r="A13" s="37"/>
      <c r="B13" s="42"/>
      <c r="C13" s="39"/>
    </row>
    <row r="14" spans="1:3" ht="16.2" x14ac:dyDescent="0.35">
      <c r="A14" s="37"/>
      <c r="B14" s="44" t="s">
        <v>39</v>
      </c>
      <c r="C14" s="39"/>
    </row>
    <row r="15" spans="1:3" ht="16.2" x14ac:dyDescent="0.35">
      <c r="A15" s="37"/>
      <c r="B15" s="42" t="s">
        <v>65</v>
      </c>
      <c r="C15" s="39"/>
    </row>
    <row r="16" spans="1:3" ht="16.2" x14ac:dyDescent="0.35">
      <c r="A16" s="37"/>
      <c r="B16" s="45"/>
      <c r="C16" s="39"/>
    </row>
    <row r="17" spans="1:3" ht="28.8" x14ac:dyDescent="0.35">
      <c r="A17" s="37"/>
      <c r="B17" s="46" t="s">
        <v>40</v>
      </c>
      <c r="C17" s="39"/>
    </row>
    <row r="18" spans="1:3" x14ac:dyDescent="0.35">
      <c r="A18" s="37"/>
      <c r="B18" s="37"/>
      <c r="C18" s="39"/>
    </row>
    <row r="19" spans="1:3" x14ac:dyDescent="0.35">
      <c r="A19" s="37"/>
      <c r="B19" s="37"/>
      <c r="C19" s="39"/>
    </row>
    <row r="20" spans="1:3" x14ac:dyDescent="0.35">
      <c r="A20" s="37"/>
      <c r="B20" s="37"/>
      <c r="C20" s="39"/>
    </row>
    <row r="21" spans="1:3" x14ac:dyDescent="0.35">
      <c r="A21" s="37"/>
      <c r="B21" s="37"/>
      <c r="C21" s="39"/>
    </row>
    <row r="22" spans="1:3" x14ac:dyDescent="0.35">
      <c r="A22" s="37"/>
      <c r="B22" s="37"/>
      <c r="C22" s="39"/>
    </row>
    <row r="23" spans="1:3" x14ac:dyDescent="0.35">
      <c r="A23" s="37"/>
      <c r="B23" s="37"/>
      <c r="C23" s="39"/>
    </row>
    <row r="24" spans="1:3" x14ac:dyDescent="0.35">
      <c r="A24" s="37"/>
      <c r="B24" s="37"/>
      <c r="C24" s="39"/>
    </row>
    <row r="25" spans="1:3" x14ac:dyDescent="0.35">
      <c r="A25" s="37"/>
      <c r="B25" s="37"/>
      <c r="C25" s="39"/>
    </row>
    <row r="26" spans="1:3" x14ac:dyDescent="0.35">
      <c r="A26" s="37"/>
      <c r="B26" s="37"/>
      <c r="C26" s="39"/>
    </row>
    <row r="27" spans="1:3" x14ac:dyDescent="0.35">
      <c r="A27" s="37"/>
      <c r="B27" s="37"/>
      <c r="C27" s="39"/>
    </row>
    <row r="28" spans="1:3" x14ac:dyDescent="0.35">
      <c r="A28" s="37"/>
      <c r="B28" s="37"/>
      <c r="C28" s="39"/>
    </row>
    <row r="29" spans="1:3" x14ac:dyDescent="0.35">
      <c r="A29" s="37"/>
      <c r="B29" s="37"/>
      <c r="C29" s="39"/>
    </row>
  </sheetData>
  <hyperlinks>
    <hyperlink ref="B14" r:id="rId1" display="http://www.vertex42.com/licensing/EULA_privateuse.html" xr:uid="{00000000-0004-0000-0200-000000000000}"/>
    <hyperlink ref="B4" r:id="rId2" display="http://www.vertex42.com/ExcelTemplates/time-card-calculator.html" xr:uid="{00000000-0004-0000-0200-000001000000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Work Study</vt:lpstr>
      <vt:lpstr>Weekly_hmm</vt:lpstr>
      <vt:lpstr>©</vt:lpstr>
      <vt:lpstr>Weekly_hmm!Print_Area</vt:lpstr>
      <vt:lpstr>'Work Study'!Print_Area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 Card Calculator</dc:title>
  <dc:creator>Vertex42.com</dc:creator>
  <dc:description>(c) 2010-2014 Vertex42 LLC. All Rights Reserved.</dc:description>
  <cp:lastModifiedBy>Marissa Flo</cp:lastModifiedBy>
  <cp:lastPrinted>2020-03-20T19:23:16Z</cp:lastPrinted>
  <dcterms:created xsi:type="dcterms:W3CDTF">2003-11-23T07:57:29Z</dcterms:created>
  <dcterms:modified xsi:type="dcterms:W3CDTF">2022-08-02T15:35:15Z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2010-2014 Vertex42 LLC</vt:lpwstr>
  </property>
  <property fmtid="{D5CDD505-2E9C-101B-9397-08002B2CF9AE}" pid="3" name="Version">
    <vt:lpwstr>3.0.2</vt:lpwstr>
  </property>
</Properties>
</file>